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35" windowHeight="7005" tabRatio="504" activeTab="0"/>
  </bookViews>
  <sheets>
    <sheet name="ITC Ownership Profile" sheetId="1" r:id="rId1"/>
    <sheet name="ITC Projected Dividends" sheetId="2" r:id="rId2"/>
  </sheets>
  <definedNames/>
  <calcPr fullCalcOnLoad="1"/>
</workbook>
</file>

<file path=xl/sharedStrings.xml><?xml version="1.0" encoding="utf-8"?>
<sst xmlns="http://schemas.openxmlformats.org/spreadsheetml/2006/main" count="34" uniqueCount="28">
  <si>
    <t>The Interstate Traveler Company, LLC</t>
  </si>
  <si>
    <t>Owner</t>
  </si>
  <si>
    <t>Justin Sutton</t>
  </si>
  <si>
    <t>Voting Units</t>
  </si>
  <si>
    <t>Nonvoting Units</t>
  </si>
  <si>
    <t>Total Holdings (Units)</t>
  </si>
  <si>
    <t>Percent of all Units</t>
  </si>
  <si>
    <t>Percent of Voting Units</t>
  </si>
  <si>
    <t>Percent of NV Units</t>
  </si>
  <si>
    <t>Total Value of Holdings</t>
  </si>
  <si>
    <t>Dividend</t>
  </si>
  <si>
    <t>Annual Dividend Calculator</t>
  </si>
  <si>
    <t>Annual Revenue Assumption:</t>
  </si>
  <si>
    <t>After bills are paid</t>
  </si>
  <si>
    <t>The document is the private and exclusive property of the Interstate Traveler Company, LLC, and is to be posessed and/or use and/or viewed only by existing owners</t>
  </si>
  <si>
    <t>** These values are projections only--Real Dividends will be rounded to equal 100% **</t>
  </si>
  <si>
    <t>Enter Amount</t>
  </si>
  <si>
    <t>Total Units</t>
  </si>
  <si>
    <t>ITC Ownership Profile as of 4-8-2006</t>
  </si>
  <si>
    <t>Stock Purchase Esitmator</t>
  </si>
  <si>
    <t>Value of Voting  ______________________</t>
  </si>
  <si>
    <t>Value of NonVoting  __________________</t>
  </si>
  <si>
    <t>Percent of V-Units</t>
  </si>
  <si>
    <t>Value of V-Units</t>
  </si>
  <si>
    <t>Value of NV-Units</t>
  </si>
  <si>
    <t>Price / V-Unit</t>
  </si>
  <si>
    <t>Price / NV-Unit</t>
  </si>
  <si>
    <t>World Community Impact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</si>
</sst>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00_);_(&quot;$&quot;* \(#,##0.000\);_(&quot;$&quot;* &quot;-&quot;??_);_(@_)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"/>
    <numFmt numFmtId="170" formatCode="0.000%"/>
    <numFmt numFmtId="171" formatCode="0.0000%"/>
    <numFmt numFmtId="172" formatCode="0.00000%"/>
    <numFmt numFmtId="173" formatCode="0.000000%"/>
    <numFmt numFmtId="174" formatCode="0.0000000%"/>
    <numFmt numFmtId="175" formatCode="0.00000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9">
    <font>
      <sz val="10"/>
      <name val="Arial"/>
      <family val="0"/>
    </font>
    <font>
      <sz val="14"/>
      <name val="Verdana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2"/>
      <name val="Verdana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9" fontId="0" fillId="0" borderId="0" xfId="21" applyAlignment="1">
      <alignment/>
    </xf>
    <xf numFmtId="164" fontId="0" fillId="0" borderId="0" xfId="21" applyNumberFormat="1" applyAlignment="1">
      <alignment/>
    </xf>
    <xf numFmtId="164" fontId="0" fillId="0" borderId="1" xfId="21" applyNumberFormat="1" applyBorder="1" applyAlignment="1">
      <alignment/>
    </xf>
    <xf numFmtId="164" fontId="0" fillId="0" borderId="0" xfId="0" applyNumberFormat="1" applyAlignment="1">
      <alignment/>
    </xf>
    <xf numFmtId="43" fontId="0" fillId="0" borderId="0" xfId="15" applyAlignment="1">
      <alignment/>
    </xf>
    <xf numFmtId="7" fontId="0" fillId="0" borderId="0" xfId="17" applyNumberFormat="1" applyAlignment="1">
      <alignment/>
    </xf>
    <xf numFmtId="7" fontId="0" fillId="0" borderId="1" xfId="17" applyNumberFormat="1" applyBorder="1" applyAlignment="1">
      <alignment/>
    </xf>
    <xf numFmtId="7" fontId="0" fillId="0" borderId="0" xfId="0" applyNumberFormat="1" applyAlignment="1">
      <alignment/>
    </xf>
    <xf numFmtId="7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8" fontId="0" fillId="0" borderId="0" xfId="0" applyNumberFormat="1" applyAlignment="1">
      <alignment/>
    </xf>
    <xf numFmtId="168" fontId="0" fillId="0" borderId="1" xfId="0" applyNumberFormat="1" applyBorder="1" applyAlignment="1">
      <alignment/>
    </xf>
    <xf numFmtId="168" fontId="0" fillId="0" borderId="0" xfId="21" applyNumberFormat="1" applyAlignment="1">
      <alignment/>
    </xf>
    <xf numFmtId="168" fontId="0" fillId="0" borderId="0" xfId="15" applyNumberFormat="1" applyAlignment="1">
      <alignment/>
    </xf>
    <xf numFmtId="0" fontId="2" fillId="0" borderId="0" xfId="0" applyFont="1" applyAlignment="1">
      <alignment horizontal="right"/>
    </xf>
    <xf numFmtId="7" fontId="0" fillId="2" borderId="2" xfId="21" applyNumberFormat="1" applyFill="1" applyBorder="1" applyAlignment="1" applyProtection="1">
      <alignment/>
      <protection locked="0"/>
    </xf>
    <xf numFmtId="168" fontId="0" fillId="0" borderId="0" xfId="0" applyNumberFormat="1" applyBorder="1" applyAlignment="1">
      <alignment/>
    </xf>
    <xf numFmtId="168" fontId="0" fillId="0" borderId="0" xfId="15" applyNumberFormat="1" applyFill="1" applyAlignment="1" applyProtection="1">
      <alignment/>
      <protection/>
    </xf>
    <xf numFmtId="168" fontId="0" fillId="0" borderId="0" xfId="15" applyNumberFormat="1" applyFill="1" applyAlignment="1" applyProtection="1">
      <alignment/>
      <protection locked="0"/>
    </xf>
    <xf numFmtId="171" fontId="0" fillId="0" borderId="0" xfId="21" applyNumberFormat="1" applyAlignment="1">
      <alignment/>
    </xf>
    <xf numFmtId="171" fontId="0" fillId="0" borderId="0" xfId="21" applyNumberFormat="1" applyBorder="1" applyAlignment="1">
      <alignment/>
    </xf>
    <xf numFmtId="168" fontId="0" fillId="0" borderId="1" xfId="15" applyNumberFormat="1" applyFill="1" applyBorder="1" applyAlignment="1" applyProtection="1">
      <alignment/>
      <protection locked="0"/>
    </xf>
    <xf numFmtId="171" fontId="0" fillId="0" borderId="1" xfId="21" applyNumberFormat="1" applyBorder="1" applyAlignment="1">
      <alignment/>
    </xf>
    <xf numFmtId="168" fontId="0" fillId="0" borderId="1" xfId="15" applyNumberFormat="1" applyFill="1" applyBorder="1" applyAlignment="1" applyProtection="1">
      <alignment/>
      <protection/>
    </xf>
    <xf numFmtId="170" fontId="0" fillId="0" borderId="0" xfId="21" applyNumberFormat="1" applyAlignment="1">
      <alignment/>
    </xf>
    <xf numFmtId="170" fontId="0" fillId="0" borderId="1" xfId="21" applyNumberFormat="1" applyBorder="1" applyAlignment="1">
      <alignment/>
    </xf>
    <xf numFmtId="175" fontId="0" fillId="0" borderId="0" xfId="21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3" borderId="1" xfId="0" applyFont="1" applyFill="1" applyBorder="1" applyAlignment="1">
      <alignment horizontal="center"/>
    </xf>
    <xf numFmtId="7" fontId="0" fillId="0" borderId="2" xfId="17" applyNumberFormat="1" applyFill="1" applyBorder="1" applyAlignment="1" applyProtection="1">
      <alignment/>
      <protection/>
    </xf>
    <xf numFmtId="7" fontId="0" fillId="4" borderId="2" xfId="17" applyNumberFormat="1" applyFill="1" applyBorder="1" applyAlignment="1" applyProtection="1">
      <alignment/>
      <protection/>
    </xf>
    <xf numFmtId="168" fontId="0" fillId="0" borderId="0" xfId="15" applyNumberFormat="1" applyFill="1" applyBorder="1" applyAlignment="1" applyProtection="1">
      <alignment/>
      <protection/>
    </xf>
    <xf numFmtId="164" fontId="0" fillId="0" borderId="0" xfId="21" applyNumberFormat="1" applyBorder="1" applyAlignment="1">
      <alignment/>
    </xf>
    <xf numFmtId="168" fontId="0" fillId="0" borderId="0" xfId="15" applyNumberFormat="1" applyFill="1" applyBorder="1" applyAlignment="1" applyProtection="1">
      <alignment/>
      <protection locked="0"/>
    </xf>
    <xf numFmtId="7" fontId="0" fillId="0" borderId="0" xfId="0" applyNumberFormat="1" applyBorder="1" applyAlignment="1">
      <alignment/>
    </xf>
    <xf numFmtId="0" fontId="0" fillId="0" borderId="1" xfId="0" applyFill="1" applyBorder="1" applyAlignment="1">
      <alignment/>
    </xf>
    <xf numFmtId="170" fontId="0" fillId="0" borderId="0" xfId="21" applyNumberFormat="1" applyBorder="1" applyAlignment="1">
      <alignment/>
    </xf>
    <xf numFmtId="7" fontId="0" fillId="0" borderId="3" xfId="17" applyNumberFormat="1" applyFill="1" applyBorder="1" applyAlignment="1" applyProtection="1">
      <alignment/>
      <protection/>
    </xf>
    <xf numFmtId="7" fontId="0" fillId="0" borderId="4" xfId="17" applyNumberFormat="1" applyFill="1" applyBorder="1" applyAlignment="1" applyProtection="1">
      <alignment/>
      <protection/>
    </xf>
    <xf numFmtId="168" fontId="0" fillId="0" borderId="0" xfId="15" applyNumberFormat="1" applyFont="1" applyFill="1" applyBorder="1" applyAlignment="1" applyProtection="1">
      <alignment/>
      <protection locked="0"/>
    </xf>
    <xf numFmtId="171" fontId="0" fillId="0" borderId="0" xfId="21" applyNumberFormat="1" applyFont="1" applyFill="1" applyBorder="1" applyAlignment="1">
      <alignment/>
    </xf>
    <xf numFmtId="168" fontId="0" fillId="0" borderId="0" xfId="15" applyNumberFormat="1" applyFont="1" applyFill="1" applyBorder="1" applyAlignment="1" applyProtection="1">
      <alignment/>
      <protection/>
    </xf>
    <xf numFmtId="7" fontId="0" fillId="0" borderId="5" xfId="17" applyNumberFormat="1" applyFill="1" applyBorder="1" applyAlignment="1" applyProtection="1">
      <alignment/>
      <protection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4" xfId="0" applyFill="1" applyBorder="1" applyAlignment="1">
      <alignment horizontal="right"/>
    </xf>
    <xf numFmtId="0" fontId="0" fillId="3" borderId="6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" xfId="0" applyFill="1" applyBorder="1" applyAlignment="1">
      <alignment/>
    </xf>
    <xf numFmtId="2" fontId="0" fillId="0" borderId="2" xfId="0" applyNumberFormat="1" applyFill="1" applyBorder="1" applyAlignment="1">
      <alignment/>
    </xf>
    <xf numFmtId="0" fontId="2" fillId="3" borderId="2" xfId="0" applyFont="1" applyFill="1" applyBorder="1" applyAlignment="1">
      <alignment horizontal="right"/>
    </xf>
    <xf numFmtId="168" fontId="0" fillId="0" borderId="0" xfId="15" applyNumberFormat="1" applyFont="1" applyFill="1" applyAlignment="1" applyProtection="1">
      <alignment/>
      <protection/>
    </xf>
    <xf numFmtId="7" fontId="0" fillId="0" borderId="6" xfId="17" applyNumberFormat="1" applyFill="1" applyBorder="1" applyAlignment="1" applyProtection="1">
      <alignment/>
      <protection/>
    </xf>
    <xf numFmtId="0" fontId="0" fillId="3" borderId="6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3</xdr:row>
      <xdr:rowOff>57150</xdr:rowOff>
    </xdr:from>
    <xdr:to>
      <xdr:col>11</xdr:col>
      <xdr:colOff>647700</xdr:colOff>
      <xdr:row>7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62525" y="638175"/>
          <a:ext cx="9401175" cy="685800"/>
        </a:xfrm>
        <a:prstGeom prst="rect">
          <a:avLst/>
        </a:prstGeom>
        <a:solidFill>
          <a:srgbClr val="FFFFFF"/>
        </a:solidFill>
        <a:ln w="22225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For the Record, all Unit values are rounded up to the nearest whole number and all percentages are rounded up to the nearest one-hundredth of a percent such that an actual .2502% based on dilution rate is rounded to .25%.  At the time of disbursement of funds based on total Units held, the units will be rounded to the nearest ten-thousandth percentile.       Par Value for Class A Units is set at Class B value x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zoomScale="75" zoomScaleNormal="75" workbookViewId="0" topLeftCell="F46">
      <selection activeCell="H81" sqref="H81"/>
    </sheetView>
  </sheetViews>
  <sheetFormatPr defaultColWidth="9.140625" defaultRowHeight="12.75"/>
  <cols>
    <col min="2" max="2" width="34.28125" style="0" customWidth="1"/>
    <col min="3" max="4" width="14.8515625" style="0" customWidth="1"/>
    <col min="5" max="5" width="20.421875" style="0" customWidth="1"/>
    <col min="6" max="8" width="17.421875" style="0" customWidth="1"/>
    <col min="9" max="9" width="16.7109375" style="0" customWidth="1"/>
    <col min="10" max="10" width="19.7109375" style="0" customWidth="1"/>
    <col min="11" max="11" width="23.421875" style="0" customWidth="1"/>
    <col min="12" max="12" width="24.421875" style="0" customWidth="1"/>
    <col min="13" max="13" width="16.8515625" style="0" customWidth="1"/>
    <col min="14" max="14" width="16.8515625" style="0" bestFit="1" customWidth="1"/>
  </cols>
  <sheetData>
    <row r="1" ht="18">
      <c r="A1" s="1" t="s">
        <v>0</v>
      </c>
    </row>
    <row r="2" ht="15">
      <c r="B2" s="34" t="s">
        <v>18</v>
      </c>
    </row>
    <row r="3" ht="12.75">
      <c r="B3" t="s">
        <v>14</v>
      </c>
    </row>
    <row r="5" spans="2:10" ht="12.75">
      <c r="B5" s="55" t="s">
        <v>19</v>
      </c>
      <c r="C5" s="14"/>
      <c r="D5" s="14"/>
      <c r="E5" s="33"/>
      <c r="F5" s="33"/>
      <c r="G5" s="33"/>
      <c r="H5" s="33"/>
      <c r="I5" s="33"/>
      <c r="J5" s="33"/>
    </row>
    <row r="6" spans="2:10" ht="12.75">
      <c r="B6" s="58" t="s">
        <v>16</v>
      </c>
      <c r="C6" s="37">
        <v>20000</v>
      </c>
      <c r="D6" s="50" t="s">
        <v>17</v>
      </c>
      <c r="E6" s="33"/>
      <c r="F6" s="33"/>
      <c r="G6" s="33"/>
      <c r="H6" s="33"/>
      <c r="I6" s="33"/>
      <c r="J6" s="33"/>
    </row>
    <row r="7" spans="2:10" ht="12.75">
      <c r="B7" s="56" t="s">
        <v>20</v>
      </c>
      <c r="C7" s="36">
        <f>SUM(C8*2)</f>
        <v>21.52</v>
      </c>
      <c r="D7" s="57">
        <f>SUM(C6/C7)</f>
        <v>929.368029739777</v>
      </c>
      <c r="E7" s="33"/>
      <c r="F7" s="33"/>
      <c r="G7" s="33"/>
      <c r="H7" s="33"/>
      <c r="I7" s="33"/>
      <c r="J7" s="33"/>
    </row>
    <row r="8" spans="2:4" ht="12.75">
      <c r="B8" s="56" t="s">
        <v>21</v>
      </c>
      <c r="C8" s="36">
        <v>10.76</v>
      </c>
      <c r="D8" s="57">
        <f>SUM(C6/C8)</f>
        <v>1858.736059479554</v>
      </c>
    </row>
    <row r="9" spans="1:13" ht="13.5" thickBot="1">
      <c r="A9" s="3"/>
      <c r="B9" s="51" t="s">
        <v>1</v>
      </c>
      <c r="C9" s="54" t="s">
        <v>3</v>
      </c>
      <c r="D9" s="61" t="s">
        <v>25</v>
      </c>
      <c r="E9" s="52" t="s">
        <v>22</v>
      </c>
      <c r="F9" s="52" t="s">
        <v>23</v>
      </c>
      <c r="G9" s="52" t="s">
        <v>4</v>
      </c>
      <c r="H9" s="52" t="s">
        <v>26</v>
      </c>
      <c r="I9" s="52" t="s">
        <v>8</v>
      </c>
      <c r="J9" s="52" t="s">
        <v>24</v>
      </c>
      <c r="K9" s="52" t="s">
        <v>5</v>
      </c>
      <c r="L9" s="52" t="s">
        <v>9</v>
      </c>
      <c r="M9" s="53" t="s">
        <v>6</v>
      </c>
    </row>
    <row r="10" spans="1:13" ht="13.5" thickTop="1">
      <c r="A10">
        <v>1</v>
      </c>
      <c r="B10" t="s">
        <v>2</v>
      </c>
      <c r="C10" s="22">
        <v>51000</v>
      </c>
      <c r="D10" s="49">
        <v>21.52</v>
      </c>
      <c r="E10" s="5">
        <f aca="true" t="shared" si="0" ref="E10:E41">SUM(C10/$C$81)</f>
        <v>0.7391304347826086</v>
      </c>
      <c r="F10" s="9">
        <f>SUM(C10*D10)</f>
        <v>1097520</v>
      </c>
      <c r="G10" s="22">
        <v>222222</v>
      </c>
      <c r="H10" s="49">
        <v>10.76</v>
      </c>
      <c r="I10" s="24">
        <f aca="true" t="shared" si="1" ref="I10:I41">SUM(G10/$G$81)</f>
        <v>0.5095210471890842</v>
      </c>
      <c r="J10" s="9">
        <f>SUM(G10*H10)</f>
        <v>2391108.7199999997</v>
      </c>
      <c r="K10" s="15">
        <f aca="true" t="shared" si="2" ref="K10:K41">SUM(C10+G10)</f>
        <v>273222</v>
      </c>
      <c r="L10" s="11">
        <f aca="true" t="shared" si="3" ref="L10:L36">SUM(F10+J10)</f>
        <v>3488628.7199999997</v>
      </c>
      <c r="M10" s="31">
        <f aca="true" t="shared" si="4" ref="M10:M41">SUM(K10/$K$81)</f>
        <v>0.5408847861677677</v>
      </c>
    </row>
    <row r="11" spans="1:13" ht="12.75">
      <c r="A11">
        <v>2</v>
      </c>
      <c r="C11" s="22">
        <v>10000</v>
      </c>
      <c r="D11" s="36">
        <v>21.52</v>
      </c>
      <c r="E11" s="5">
        <f t="shared" si="0"/>
        <v>0.14492753623188406</v>
      </c>
      <c r="F11" s="9">
        <f aca="true" t="shared" si="5" ref="F11:F80">SUM(C11*D11)</f>
        <v>215200</v>
      </c>
      <c r="G11" s="22">
        <v>68886</v>
      </c>
      <c r="H11" s="49">
        <v>10.76</v>
      </c>
      <c r="I11" s="24">
        <f t="shared" si="1"/>
        <v>0.15794505880006146</v>
      </c>
      <c r="J11" s="9">
        <f aca="true" t="shared" si="6" ref="J11:J74">SUM(G11*H11)</f>
        <v>741213.36</v>
      </c>
      <c r="K11" s="15">
        <f t="shared" si="2"/>
        <v>78886</v>
      </c>
      <c r="L11" s="11">
        <f t="shared" si="3"/>
        <v>956413.36</v>
      </c>
      <c r="M11" s="31">
        <f t="shared" si="4"/>
        <v>0.15616691643290262</v>
      </c>
    </row>
    <row r="12" spans="1:13" ht="12.75">
      <c r="A12">
        <v>3</v>
      </c>
      <c r="C12" s="22">
        <v>8000</v>
      </c>
      <c r="D12" s="36">
        <v>21.52</v>
      </c>
      <c r="E12" s="5">
        <f t="shared" si="0"/>
        <v>0.11594202898550725</v>
      </c>
      <c r="F12" s="9">
        <f t="shared" si="5"/>
        <v>172160</v>
      </c>
      <c r="G12" s="22">
        <v>68886</v>
      </c>
      <c r="H12" s="49">
        <v>10.76</v>
      </c>
      <c r="I12" s="24">
        <f t="shared" si="1"/>
        <v>0.15794505880006146</v>
      </c>
      <c r="J12" s="9">
        <f t="shared" si="6"/>
        <v>741213.36</v>
      </c>
      <c r="K12" s="15">
        <f t="shared" si="2"/>
        <v>76886</v>
      </c>
      <c r="L12" s="11">
        <f t="shared" si="3"/>
        <v>913373.36</v>
      </c>
      <c r="M12" s="24">
        <f t="shared" si="4"/>
        <v>0.1522076101825438</v>
      </c>
    </row>
    <row r="13" spans="1:13" ht="12.75">
      <c r="A13">
        <v>4</v>
      </c>
      <c r="C13" s="22">
        <v>0</v>
      </c>
      <c r="D13" s="36">
        <v>0</v>
      </c>
      <c r="E13" s="5">
        <f t="shared" si="0"/>
        <v>0</v>
      </c>
      <c r="F13" s="9">
        <f t="shared" si="5"/>
        <v>0</v>
      </c>
      <c r="G13" s="22">
        <v>1660</v>
      </c>
      <c r="H13" s="49">
        <v>10.76</v>
      </c>
      <c r="I13" s="24">
        <f t="shared" si="1"/>
        <v>0.0038061260286284876</v>
      </c>
      <c r="J13" s="9">
        <f t="shared" si="6"/>
        <v>17861.6</v>
      </c>
      <c r="K13" s="15">
        <f t="shared" si="2"/>
        <v>1660</v>
      </c>
      <c r="L13" s="11">
        <f t="shared" si="3"/>
        <v>17861.6</v>
      </c>
      <c r="M13" s="24">
        <f t="shared" si="4"/>
        <v>0.003286224187797814</v>
      </c>
    </row>
    <row r="14" spans="1:13" ht="12.75">
      <c r="A14">
        <v>5</v>
      </c>
      <c r="C14" s="22">
        <v>0</v>
      </c>
      <c r="D14" s="36">
        <v>0</v>
      </c>
      <c r="E14" s="5">
        <f t="shared" si="0"/>
        <v>0</v>
      </c>
      <c r="F14" s="9">
        <f t="shared" si="5"/>
        <v>0</v>
      </c>
      <c r="G14" s="22">
        <v>2218</v>
      </c>
      <c r="H14" s="49">
        <v>10.76</v>
      </c>
      <c r="I14" s="24">
        <f t="shared" si="1"/>
        <v>0.005085534657528907</v>
      </c>
      <c r="J14" s="9">
        <f t="shared" si="6"/>
        <v>23865.68</v>
      </c>
      <c r="K14" s="15">
        <f t="shared" si="2"/>
        <v>2218</v>
      </c>
      <c r="L14" s="11">
        <f t="shared" si="3"/>
        <v>23865.68</v>
      </c>
      <c r="M14" s="29">
        <f t="shared" si="4"/>
        <v>0.004390870631647923</v>
      </c>
    </row>
    <row r="15" spans="1:13" ht="12.75">
      <c r="A15">
        <v>6</v>
      </c>
      <c r="C15" s="22">
        <v>0</v>
      </c>
      <c r="D15" s="36">
        <v>0</v>
      </c>
      <c r="E15" s="5">
        <f t="shared" si="0"/>
        <v>0</v>
      </c>
      <c r="F15" s="9">
        <f t="shared" si="5"/>
        <v>0</v>
      </c>
      <c r="G15" s="22">
        <v>2718</v>
      </c>
      <c r="H15" s="49">
        <v>10.76</v>
      </c>
      <c r="I15" s="24">
        <f t="shared" si="1"/>
        <v>0.0062319581601278495</v>
      </c>
      <c r="J15" s="9">
        <f t="shared" si="6"/>
        <v>29245.68</v>
      </c>
      <c r="K15" s="15">
        <f t="shared" si="2"/>
        <v>2718</v>
      </c>
      <c r="L15" s="11">
        <f t="shared" si="3"/>
        <v>29245.68</v>
      </c>
      <c r="M15" s="29">
        <f t="shared" si="4"/>
        <v>0.005380697194237625</v>
      </c>
    </row>
    <row r="16" spans="1:13" ht="12.75">
      <c r="A16">
        <v>7</v>
      </c>
      <c r="B16" s="13"/>
      <c r="C16" s="22">
        <v>0</v>
      </c>
      <c r="D16" s="36">
        <v>0</v>
      </c>
      <c r="E16" s="5">
        <f t="shared" si="0"/>
        <v>0</v>
      </c>
      <c r="F16" s="9">
        <f t="shared" si="5"/>
        <v>0</v>
      </c>
      <c r="G16" s="22">
        <v>2718</v>
      </c>
      <c r="H16" s="49">
        <v>10.76</v>
      </c>
      <c r="I16" s="24">
        <f t="shared" si="1"/>
        <v>0.0062319581601278495</v>
      </c>
      <c r="J16" s="9">
        <f t="shared" si="6"/>
        <v>29245.68</v>
      </c>
      <c r="K16" s="15">
        <f t="shared" si="2"/>
        <v>2718</v>
      </c>
      <c r="L16" s="11">
        <f t="shared" si="3"/>
        <v>29245.68</v>
      </c>
      <c r="M16" s="29">
        <f t="shared" si="4"/>
        <v>0.005380697194237625</v>
      </c>
    </row>
    <row r="17" spans="1:13" ht="12.75">
      <c r="A17">
        <v>8</v>
      </c>
      <c r="B17" s="14"/>
      <c r="C17" s="22">
        <v>0</v>
      </c>
      <c r="D17" s="36">
        <v>0</v>
      </c>
      <c r="E17" s="5">
        <f t="shared" si="0"/>
        <v>0</v>
      </c>
      <c r="F17" s="9">
        <f t="shared" si="5"/>
        <v>0</v>
      </c>
      <c r="G17" s="22">
        <v>2439</v>
      </c>
      <c r="H17" s="49">
        <v>10.76</v>
      </c>
      <c r="I17" s="24">
        <f t="shared" si="1"/>
        <v>0.005592253845677639</v>
      </c>
      <c r="J17" s="9">
        <f t="shared" si="6"/>
        <v>26243.64</v>
      </c>
      <c r="K17" s="15">
        <f t="shared" si="2"/>
        <v>2439</v>
      </c>
      <c r="L17" s="11">
        <f t="shared" si="3"/>
        <v>26243.64</v>
      </c>
      <c r="M17" s="29">
        <f t="shared" si="4"/>
        <v>0.004828373972312571</v>
      </c>
    </row>
    <row r="18" spans="1:13" ht="12.75">
      <c r="A18">
        <v>9</v>
      </c>
      <c r="B18" s="14"/>
      <c r="C18" s="22">
        <v>0</v>
      </c>
      <c r="D18" s="36">
        <v>0</v>
      </c>
      <c r="E18" s="5">
        <f t="shared" si="0"/>
        <v>0</v>
      </c>
      <c r="F18" s="9">
        <f t="shared" si="5"/>
        <v>0</v>
      </c>
      <c r="G18" s="22">
        <v>1660</v>
      </c>
      <c r="H18" s="49">
        <v>10.76</v>
      </c>
      <c r="I18" s="24">
        <f t="shared" si="1"/>
        <v>0.0038061260286284876</v>
      </c>
      <c r="J18" s="9">
        <f t="shared" si="6"/>
        <v>17861.6</v>
      </c>
      <c r="K18" s="15">
        <f t="shared" si="2"/>
        <v>1660</v>
      </c>
      <c r="L18" s="11">
        <f t="shared" si="3"/>
        <v>17861.6</v>
      </c>
      <c r="M18" s="29">
        <f t="shared" si="4"/>
        <v>0.003286224187797814</v>
      </c>
    </row>
    <row r="19" spans="1:13" ht="12.75">
      <c r="A19">
        <v>21</v>
      </c>
      <c r="B19" s="14"/>
      <c r="C19" s="59">
        <v>0</v>
      </c>
      <c r="D19" s="36">
        <v>0</v>
      </c>
      <c r="E19" s="5">
        <f t="shared" si="0"/>
        <v>0</v>
      </c>
      <c r="F19" s="9">
        <f t="shared" si="5"/>
        <v>0</v>
      </c>
      <c r="G19" s="59">
        <v>4519</v>
      </c>
      <c r="H19" s="49">
        <v>10.76</v>
      </c>
      <c r="I19" s="24">
        <f t="shared" si="1"/>
        <v>0.010361375616489239</v>
      </c>
      <c r="J19" s="9">
        <f t="shared" si="6"/>
        <v>48624.44</v>
      </c>
      <c r="K19" s="15">
        <f t="shared" si="2"/>
        <v>4519</v>
      </c>
      <c r="L19" s="11">
        <f t="shared" si="3"/>
        <v>48624.44</v>
      </c>
      <c r="M19" s="29">
        <f t="shared" si="4"/>
        <v>0.008946052472685736</v>
      </c>
    </row>
    <row r="20" spans="1:13" ht="12.75">
      <c r="A20">
        <v>11</v>
      </c>
      <c r="B20" s="14"/>
      <c r="C20" s="22">
        <v>0</v>
      </c>
      <c r="D20" s="36">
        <v>0</v>
      </c>
      <c r="E20" s="5">
        <f t="shared" si="0"/>
        <v>0</v>
      </c>
      <c r="F20" s="9">
        <f t="shared" si="5"/>
        <v>0</v>
      </c>
      <c r="G20" s="23">
        <v>2705</v>
      </c>
      <c r="H20" s="49">
        <v>10.76</v>
      </c>
      <c r="I20" s="24">
        <f t="shared" si="1"/>
        <v>0.006202151149060277</v>
      </c>
      <c r="J20" s="9">
        <f t="shared" si="6"/>
        <v>29105.8</v>
      </c>
      <c r="K20" s="15">
        <f t="shared" si="2"/>
        <v>2705</v>
      </c>
      <c r="L20" s="11">
        <f t="shared" si="3"/>
        <v>29105.8</v>
      </c>
      <c r="M20" s="29">
        <f t="shared" si="4"/>
        <v>0.005354961703610293</v>
      </c>
    </row>
    <row r="21" spans="1:13" ht="12.75">
      <c r="A21">
        <v>12</v>
      </c>
      <c r="B21" s="14"/>
      <c r="C21" s="22">
        <v>0</v>
      </c>
      <c r="D21" s="36">
        <v>0</v>
      </c>
      <c r="E21" s="5">
        <f t="shared" si="0"/>
        <v>0</v>
      </c>
      <c r="F21" s="9">
        <f t="shared" si="5"/>
        <v>0</v>
      </c>
      <c r="G21" s="23">
        <v>279</v>
      </c>
      <c r="H21" s="49">
        <v>10.76</v>
      </c>
      <c r="I21" s="24">
        <f t="shared" si="1"/>
        <v>0.0006397043144502096</v>
      </c>
      <c r="J21" s="9">
        <f t="shared" si="6"/>
        <v>3002.04</v>
      </c>
      <c r="K21" s="15">
        <f t="shared" si="2"/>
        <v>279</v>
      </c>
      <c r="L21" s="11">
        <f t="shared" si="3"/>
        <v>3002.04</v>
      </c>
      <c r="M21" s="29">
        <f t="shared" si="4"/>
        <v>0.0005523232219250543</v>
      </c>
    </row>
    <row r="22" spans="1:13" ht="12.75">
      <c r="A22">
        <v>13</v>
      </c>
      <c r="B22" s="14"/>
      <c r="C22" s="22">
        <v>0</v>
      </c>
      <c r="D22" s="36">
        <v>0</v>
      </c>
      <c r="E22" s="5">
        <f t="shared" si="0"/>
        <v>0</v>
      </c>
      <c r="F22" s="9">
        <f t="shared" si="5"/>
        <v>0</v>
      </c>
      <c r="G22" s="23">
        <v>279</v>
      </c>
      <c r="H22" s="49">
        <v>10.76</v>
      </c>
      <c r="I22" s="24">
        <f t="shared" si="1"/>
        <v>0.0006397043144502096</v>
      </c>
      <c r="J22" s="9">
        <f t="shared" si="6"/>
        <v>3002.04</v>
      </c>
      <c r="K22" s="15">
        <f t="shared" si="2"/>
        <v>279</v>
      </c>
      <c r="L22" s="11">
        <f t="shared" si="3"/>
        <v>3002.04</v>
      </c>
      <c r="M22" s="29">
        <f t="shared" si="4"/>
        <v>0.0005523232219250543</v>
      </c>
    </row>
    <row r="23" spans="1:13" ht="12.75">
      <c r="A23">
        <v>14</v>
      </c>
      <c r="B23" s="14"/>
      <c r="C23" s="22">
        <v>0</v>
      </c>
      <c r="D23" s="36">
        <v>0</v>
      </c>
      <c r="E23" s="5">
        <f t="shared" si="0"/>
        <v>0</v>
      </c>
      <c r="F23" s="9">
        <f t="shared" si="5"/>
        <v>0</v>
      </c>
      <c r="G23" s="23">
        <v>279</v>
      </c>
      <c r="H23" s="49">
        <v>10.76</v>
      </c>
      <c r="I23" s="24">
        <f t="shared" si="1"/>
        <v>0.0006397043144502096</v>
      </c>
      <c r="J23" s="9">
        <f t="shared" si="6"/>
        <v>3002.04</v>
      </c>
      <c r="K23" s="15">
        <f t="shared" si="2"/>
        <v>279</v>
      </c>
      <c r="L23" s="11">
        <f t="shared" si="3"/>
        <v>3002.04</v>
      </c>
      <c r="M23" s="29">
        <f t="shared" si="4"/>
        <v>0.0005523232219250543</v>
      </c>
    </row>
    <row r="24" spans="1:13" ht="12.75">
      <c r="A24">
        <v>15</v>
      </c>
      <c r="B24" s="14"/>
      <c r="C24" s="22">
        <v>0</v>
      </c>
      <c r="D24" s="36">
        <v>0</v>
      </c>
      <c r="E24" s="5">
        <f t="shared" si="0"/>
        <v>0</v>
      </c>
      <c r="F24" s="9">
        <f t="shared" si="5"/>
        <v>0</v>
      </c>
      <c r="G24" s="23">
        <v>279</v>
      </c>
      <c r="H24" s="49">
        <v>10.76</v>
      </c>
      <c r="I24" s="24">
        <f t="shared" si="1"/>
        <v>0.0006397043144502096</v>
      </c>
      <c r="J24" s="9">
        <f t="shared" si="6"/>
        <v>3002.04</v>
      </c>
      <c r="K24" s="15">
        <f t="shared" si="2"/>
        <v>279</v>
      </c>
      <c r="L24" s="11">
        <f t="shared" si="3"/>
        <v>3002.04</v>
      </c>
      <c r="M24" s="29">
        <f t="shared" si="4"/>
        <v>0.0005523232219250543</v>
      </c>
    </row>
    <row r="25" spans="1:13" ht="12.75">
      <c r="A25">
        <v>16</v>
      </c>
      <c r="B25" s="14"/>
      <c r="C25" s="22">
        <v>0</v>
      </c>
      <c r="D25" s="36">
        <v>0</v>
      </c>
      <c r="E25" s="5">
        <f t="shared" si="0"/>
        <v>0</v>
      </c>
      <c r="F25" s="9">
        <f t="shared" si="5"/>
        <v>0</v>
      </c>
      <c r="G25" s="23">
        <v>279</v>
      </c>
      <c r="H25" s="49">
        <v>10.76</v>
      </c>
      <c r="I25" s="24">
        <f t="shared" si="1"/>
        <v>0.0006397043144502096</v>
      </c>
      <c r="J25" s="9">
        <f t="shared" si="6"/>
        <v>3002.04</v>
      </c>
      <c r="K25" s="15">
        <f t="shared" si="2"/>
        <v>279</v>
      </c>
      <c r="L25" s="11">
        <f t="shared" si="3"/>
        <v>3002.04</v>
      </c>
      <c r="M25" s="29">
        <f t="shared" si="4"/>
        <v>0.0005523232219250543</v>
      </c>
    </row>
    <row r="26" spans="1:13" ht="12.75">
      <c r="A26">
        <v>17</v>
      </c>
      <c r="B26" s="14"/>
      <c r="C26" s="22">
        <v>0</v>
      </c>
      <c r="D26" s="36">
        <v>0</v>
      </c>
      <c r="E26" s="5">
        <f t="shared" si="0"/>
        <v>0</v>
      </c>
      <c r="F26" s="9">
        <f t="shared" si="5"/>
        <v>0</v>
      </c>
      <c r="G26" s="23">
        <v>558</v>
      </c>
      <c r="H26" s="49">
        <v>10.76</v>
      </c>
      <c r="I26" s="24">
        <f t="shared" si="1"/>
        <v>0.0012794086289004193</v>
      </c>
      <c r="J26" s="9">
        <f t="shared" si="6"/>
        <v>6004.08</v>
      </c>
      <c r="K26" s="15">
        <f t="shared" si="2"/>
        <v>558</v>
      </c>
      <c r="L26" s="11">
        <f t="shared" si="3"/>
        <v>6004.08</v>
      </c>
      <c r="M26" s="29">
        <f t="shared" si="4"/>
        <v>0.0011046464438501085</v>
      </c>
    </row>
    <row r="27" spans="1:13" ht="12.75">
      <c r="A27">
        <v>18</v>
      </c>
      <c r="B27" s="14"/>
      <c r="C27" s="22">
        <v>0</v>
      </c>
      <c r="D27" s="36">
        <v>0</v>
      </c>
      <c r="E27" s="5">
        <f t="shared" si="0"/>
        <v>0</v>
      </c>
      <c r="F27" s="9">
        <f t="shared" si="5"/>
        <v>0</v>
      </c>
      <c r="G27" s="23">
        <v>558</v>
      </c>
      <c r="H27" s="49">
        <v>10.76</v>
      </c>
      <c r="I27" s="24">
        <f t="shared" si="1"/>
        <v>0.0012794086289004193</v>
      </c>
      <c r="J27" s="9">
        <f t="shared" si="6"/>
        <v>6004.08</v>
      </c>
      <c r="K27" s="15">
        <f t="shared" si="2"/>
        <v>558</v>
      </c>
      <c r="L27" s="11">
        <f t="shared" si="3"/>
        <v>6004.08</v>
      </c>
      <c r="M27" s="29">
        <f t="shared" si="4"/>
        <v>0.0011046464438501085</v>
      </c>
    </row>
    <row r="28" spans="1:13" ht="12.75">
      <c r="A28">
        <v>19</v>
      </c>
      <c r="B28" s="14"/>
      <c r="C28" s="22">
        <v>0</v>
      </c>
      <c r="D28" s="36">
        <v>0</v>
      </c>
      <c r="E28" s="5">
        <f t="shared" si="0"/>
        <v>0</v>
      </c>
      <c r="F28" s="9">
        <f t="shared" si="5"/>
        <v>0</v>
      </c>
      <c r="G28" s="23">
        <v>558</v>
      </c>
      <c r="H28" s="49">
        <v>10.76</v>
      </c>
      <c r="I28" s="24">
        <f t="shared" si="1"/>
        <v>0.0012794086289004193</v>
      </c>
      <c r="J28" s="9">
        <f t="shared" si="6"/>
        <v>6004.08</v>
      </c>
      <c r="K28" s="15">
        <f t="shared" si="2"/>
        <v>558</v>
      </c>
      <c r="L28" s="11">
        <f t="shared" si="3"/>
        <v>6004.08</v>
      </c>
      <c r="M28" s="29">
        <f t="shared" si="4"/>
        <v>0.0011046464438501085</v>
      </c>
    </row>
    <row r="29" spans="1:13" ht="12.75">
      <c r="A29">
        <v>20</v>
      </c>
      <c r="B29" s="14"/>
      <c r="C29" s="22">
        <v>0</v>
      </c>
      <c r="D29" s="36">
        <v>0</v>
      </c>
      <c r="E29" s="5">
        <f t="shared" si="0"/>
        <v>0</v>
      </c>
      <c r="F29" s="9">
        <f t="shared" si="5"/>
        <v>0</v>
      </c>
      <c r="G29" s="23">
        <v>558</v>
      </c>
      <c r="H29" s="49">
        <v>10.76</v>
      </c>
      <c r="I29" s="24">
        <f t="shared" si="1"/>
        <v>0.0012794086289004193</v>
      </c>
      <c r="J29" s="9">
        <f t="shared" si="6"/>
        <v>6004.08</v>
      </c>
      <c r="K29" s="15">
        <f t="shared" si="2"/>
        <v>558</v>
      </c>
      <c r="L29" s="11">
        <f t="shared" si="3"/>
        <v>6004.08</v>
      </c>
      <c r="M29" s="29">
        <f t="shared" si="4"/>
        <v>0.0011046464438501085</v>
      </c>
    </row>
    <row r="30" spans="1:13" ht="12.75">
      <c r="A30">
        <v>21</v>
      </c>
      <c r="B30" s="14"/>
      <c r="C30" s="22">
        <v>0</v>
      </c>
      <c r="D30" s="36">
        <v>0</v>
      </c>
      <c r="E30" s="5">
        <f t="shared" si="0"/>
        <v>0</v>
      </c>
      <c r="F30" s="9">
        <f t="shared" si="5"/>
        <v>0</v>
      </c>
      <c r="G30" s="23">
        <v>558</v>
      </c>
      <c r="H30" s="49">
        <v>10.76</v>
      </c>
      <c r="I30" s="24">
        <f t="shared" si="1"/>
        <v>0.0012794086289004193</v>
      </c>
      <c r="J30" s="9">
        <f t="shared" si="6"/>
        <v>6004.08</v>
      </c>
      <c r="K30" s="15">
        <f t="shared" si="2"/>
        <v>558</v>
      </c>
      <c r="L30" s="11">
        <f t="shared" si="3"/>
        <v>6004.08</v>
      </c>
      <c r="M30" s="29">
        <f t="shared" si="4"/>
        <v>0.0011046464438501085</v>
      </c>
    </row>
    <row r="31" spans="1:13" ht="12.75">
      <c r="A31">
        <v>22</v>
      </c>
      <c r="B31" s="14"/>
      <c r="C31" s="22">
        <v>0</v>
      </c>
      <c r="D31" s="36">
        <v>0</v>
      </c>
      <c r="E31" s="5">
        <f t="shared" si="0"/>
        <v>0</v>
      </c>
      <c r="F31" s="9">
        <f t="shared" si="5"/>
        <v>0</v>
      </c>
      <c r="G31" s="23">
        <v>558</v>
      </c>
      <c r="H31" s="49">
        <v>10.76</v>
      </c>
      <c r="I31" s="25">
        <f t="shared" si="1"/>
        <v>0.0012794086289004193</v>
      </c>
      <c r="J31" s="9">
        <f t="shared" si="6"/>
        <v>6004.08</v>
      </c>
      <c r="K31" s="21">
        <f t="shared" si="2"/>
        <v>558</v>
      </c>
      <c r="L31" s="11">
        <f t="shared" si="3"/>
        <v>6004.08</v>
      </c>
      <c r="M31" s="43">
        <f t="shared" si="4"/>
        <v>0.0011046464438501085</v>
      </c>
    </row>
    <row r="32" spans="1:13" ht="12.75">
      <c r="A32">
        <v>23</v>
      </c>
      <c r="B32" s="14"/>
      <c r="C32" s="22">
        <v>0</v>
      </c>
      <c r="D32" s="36">
        <v>0</v>
      </c>
      <c r="E32" s="5">
        <f t="shared" si="0"/>
        <v>0</v>
      </c>
      <c r="F32" s="9">
        <f t="shared" si="5"/>
        <v>0</v>
      </c>
      <c r="G32" s="23">
        <v>558</v>
      </c>
      <c r="H32" s="49">
        <v>10.76</v>
      </c>
      <c r="I32" s="25">
        <f t="shared" si="1"/>
        <v>0.0012794086289004193</v>
      </c>
      <c r="J32" s="9">
        <f t="shared" si="6"/>
        <v>6004.08</v>
      </c>
      <c r="K32" s="21">
        <f t="shared" si="2"/>
        <v>558</v>
      </c>
      <c r="L32" s="11">
        <f t="shared" si="3"/>
        <v>6004.08</v>
      </c>
      <c r="M32" s="43">
        <f t="shared" si="4"/>
        <v>0.0011046464438501085</v>
      </c>
    </row>
    <row r="33" spans="1:13" ht="12.75">
      <c r="A33">
        <v>24</v>
      </c>
      <c r="B33" s="14"/>
      <c r="C33" s="22">
        <v>0</v>
      </c>
      <c r="D33" s="36">
        <v>0</v>
      </c>
      <c r="E33" s="5">
        <f t="shared" si="0"/>
        <v>0</v>
      </c>
      <c r="F33" s="9">
        <f t="shared" si="5"/>
        <v>0</v>
      </c>
      <c r="G33" s="23">
        <v>558</v>
      </c>
      <c r="H33" s="49">
        <v>10.76</v>
      </c>
      <c r="I33" s="25">
        <f t="shared" si="1"/>
        <v>0.0012794086289004193</v>
      </c>
      <c r="J33" s="9">
        <f t="shared" si="6"/>
        <v>6004.08</v>
      </c>
      <c r="K33" s="21">
        <f t="shared" si="2"/>
        <v>558</v>
      </c>
      <c r="L33" s="11">
        <f t="shared" si="3"/>
        <v>6004.08</v>
      </c>
      <c r="M33" s="43">
        <f t="shared" si="4"/>
        <v>0.0011046464438501085</v>
      </c>
    </row>
    <row r="34" spans="1:13" ht="12.75">
      <c r="A34">
        <v>25</v>
      </c>
      <c r="B34" s="14"/>
      <c r="C34" s="22">
        <v>0</v>
      </c>
      <c r="D34" s="36">
        <v>0</v>
      </c>
      <c r="E34" s="5">
        <f t="shared" si="0"/>
        <v>0</v>
      </c>
      <c r="F34" s="9">
        <f t="shared" si="5"/>
        <v>0</v>
      </c>
      <c r="G34" s="23">
        <v>93</v>
      </c>
      <c r="H34" s="49">
        <v>10.76</v>
      </c>
      <c r="I34" s="25">
        <f t="shared" si="1"/>
        <v>0.00021323477148340323</v>
      </c>
      <c r="J34" s="9">
        <f t="shared" si="6"/>
        <v>1000.68</v>
      </c>
      <c r="K34" s="21">
        <f t="shared" si="2"/>
        <v>93</v>
      </c>
      <c r="L34" s="11">
        <f t="shared" si="3"/>
        <v>1000.68</v>
      </c>
      <c r="M34" s="43">
        <f t="shared" si="4"/>
        <v>0.00018410774064168476</v>
      </c>
    </row>
    <row r="35" spans="1:13" ht="12.75">
      <c r="A35">
        <v>26</v>
      </c>
      <c r="B35" s="14"/>
      <c r="C35" s="22">
        <v>0</v>
      </c>
      <c r="D35" s="36">
        <v>0</v>
      </c>
      <c r="E35" s="5">
        <f t="shared" si="0"/>
        <v>0</v>
      </c>
      <c r="F35" s="9">
        <f t="shared" si="5"/>
        <v>0</v>
      </c>
      <c r="G35" s="23">
        <v>658</v>
      </c>
      <c r="H35" s="49">
        <v>10.76</v>
      </c>
      <c r="I35" s="25">
        <f t="shared" si="1"/>
        <v>0.0015086933294202079</v>
      </c>
      <c r="J35" s="9">
        <f t="shared" si="6"/>
        <v>7080.08</v>
      </c>
      <c r="K35" s="21">
        <f t="shared" si="2"/>
        <v>658</v>
      </c>
      <c r="L35" s="11">
        <f t="shared" si="3"/>
        <v>7080.08</v>
      </c>
      <c r="M35" s="43">
        <f t="shared" si="4"/>
        <v>0.001302611756368049</v>
      </c>
    </row>
    <row r="36" spans="1:13" s="13" customFormat="1" ht="12.75">
      <c r="A36">
        <v>27</v>
      </c>
      <c r="C36" s="38">
        <v>0</v>
      </c>
      <c r="D36" s="44">
        <v>0</v>
      </c>
      <c r="E36" s="39">
        <f t="shared" si="0"/>
        <v>0</v>
      </c>
      <c r="F36" s="9">
        <f t="shared" si="5"/>
        <v>0</v>
      </c>
      <c r="G36" s="40">
        <v>558</v>
      </c>
      <c r="H36" s="49">
        <v>10.76</v>
      </c>
      <c r="I36" s="25">
        <f t="shared" si="1"/>
        <v>0.0012794086289004193</v>
      </c>
      <c r="J36" s="9">
        <f t="shared" si="6"/>
        <v>6004.08</v>
      </c>
      <c r="K36" s="21">
        <f t="shared" si="2"/>
        <v>558</v>
      </c>
      <c r="L36" s="41">
        <f t="shared" si="3"/>
        <v>6004.08</v>
      </c>
      <c r="M36" s="43">
        <f t="shared" si="4"/>
        <v>0.0011046464438501085</v>
      </c>
    </row>
    <row r="37" spans="1:13" s="13" customFormat="1" ht="12.75">
      <c r="A37">
        <v>28</v>
      </c>
      <c r="B37" s="14"/>
      <c r="C37" s="38">
        <v>0</v>
      </c>
      <c r="D37" s="44">
        <v>0</v>
      </c>
      <c r="E37" s="39">
        <f t="shared" si="0"/>
        <v>0</v>
      </c>
      <c r="F37" s="9">
        <f t="shared" si="5"/>
        <v>0</v>
      </c>
      <c r="G37" s="40">
        <v>100</v>
      </c>
      <c r="H37" s="49">
        <v>10.76</v>
      </c>
      <c r="I37" s="25">
        <f t="shared" si="1"/>
        <v>0.00022928470051978843</v>
      </c>
      <c r="J37" s="9">
        <f t="shared" si="6"/>
        <v>1076</v>
      </c>
      <c r="K37" s="21">
        <f t="shared" si="2"/>
        <v>100</v>
      </c>
      <c r="L37" s="41">
        <f>SUM(F37+J37)</f>
        <v>1076</v>
      </c>
      <c r="M37" s="43">
        <f t="shared" si="4"/>
        <v>0.0001979653125179406</v>
      </c>
    </row>
    <row r="38" spans="1:13" s="13" customFormat="1" ht="12.75">
      <c r="A38">
        <v>29</v>
      </c>
      <c r="B38" s="14"/>
      <c r="C38" s="38">
        <v>0</v>
      </c>
      <c r="D38" s="44">
        <v>0</v>
      </c>
      <c r="E38" s="39">
        <f t="shared" si="0"/>
        <v>0</v>
      </c>
      <c r="F38" s="9">
        <f t="shared" si="5"/>
        <v>0</v>
      </c>
      <c r="G38" s="40">
        <v>300</v>
      </c>
      <c r="H38" s="49">
        <v>10.76</v>
      </c>
      <c r="I38" s="25">
        <f t="shared" si="1"/>
        <v>0.0006878541015593652</v>
      </c>
      <c r="J38" s="9">
        <f t="shared" si="6"/>
        <v>3228</v>
      </c>
      <c r="K38" s="21">
        <f t="shared" si="2"/>
        <v>300</v>
      </c>
      <c r="L38" s="41">
        <f>SUM(F38+J38)</f>
        <v>3228</v>
      </c>
      <c r="M38" s="43">
        <f t="shared" si="4"/>
        <v>0.0005938959375538218</v>
      </c>
    </row>
    <row r="39" spans="1:13" s="13" customFormat="1" ht="12.75">
      <c r="A39">
        <v>30</v>
      </c>
      <c r="B39" s="14"/>
      <c r="C39" s="38">
        <v>0</v>
      </c>
      <c r="D39" s="36">
        <v>0</v>
      </c>
      <c r="E39" s="39">
        <f t="shared" si="0"/>
        <v>0</v>
      </c>
      <c r="F39" s="9">
        <f t="shared" si="5"/>
        <v>0</v>
      </c>
      <c r="G39" s="40">
        <v>48</v>
      </c>
      <c r="H39" s="49">
        <v>10.76</v>
      </c>
      <c r="I39" s="25">
        <f t="shared" si="1"/>
        <v>0.00011005665624949845</v>
      </c>
      <c r="J39" s="9">
        <f t="shared" si="6"/>
        <v>516.48</v>
      </c>
      <c r="K39" s="21">
        <f t="shared" si="2"/>
        <v>48</v>
      </c>
      <c r="L39" s="41">
        <f>SUM(F39+J39)</f>
        <v>516.48</v>
      </c>
      <c r="M39" s="43">
        <f t="shared" si="4"/>
        <v>9.502335000861149E-05</v>
      </c>
    </row>
    <row r="40" spans="1:13" s="13" customFormat="1" ht="12.75">
      <c r="A40">
        <v>31</v>
      </c>
      <c r="B40" s="14"/>
      <c r="C40" s="38">
        <v>0</v>
      </c>
      <c r="D40" s="44">
        <v>0</v>
      </c>
      <c r="E40" s="39">
        <f t="shared" si="0"/>
        <v>0</v>
      </c>
      <c r="F40" s="9">
        <f t="shared" si="5"/>
        <v>0</v>
      </c>
      <c r="G40" s="40">
        <v>100</v>
      </c>
      <c r="H40" s="49">
        <v>10.76</v>
      </c>
      <c r="I40" s="25">
        <f t="shared" si="1"/>
        <v>0.00022928470051978843</v>
      </c>
      <c r="J40" s="9">
        <f t="shared" si="6"/>
        <v>1076</v>
      </c>
      <c r="K40" s="21">
        <f t="shared" si="2"/>
        <v>100</v>
      </c>
      <c r="L40" s="41">
        <f>SUM(F40+J40)</f>
        <v>1076</v>
      </c>
      <c r="M40" s="43">
        <f t="shared" si="4"/>
        <v>0.0001979653125179406</v>
      </c>
    </row>
    <row r="41" spans="1:13" s="13" customFormat="1" ht="12.75">
      <c r="A41">
        <v>32</v>
      </c>
      <c r="B41" s="14"/>
      <c r="C41" s="38">
        <v>0</v>
      </c>
      <c r="D41" s="36">
        <v>0</v>
      </c>
      <c r="E41" s="39">
        <f t="shared" si="0"/>
        <v>0</v>
      </c>
      <c r="F41" s="9">
        <f t="shared" si="5"/>
        <v>0</v>
      </c>
      <c r="G41" s="40">
        <v>47</v>
      </c>
      <c r="H41" s="49">
        <v>10.76</v>
      </c>
      <c r="I41" s="25">
        <f t="shared" si="1"/>
        <v>0.00010776380924430055</v>
      </c>
      <c r="J41" s="9">
        <f t="shared" si="6"/>
        <v>505.71999999999997</v>
      </c>
      <c r="K41" s="21">
        <f t="shared" si="2"/>
        <v>47</v>
      </c>
      <c r="L41" s="41">
        <f>SUM(F41+J41)</f>
        <v>505.71999999999997</v>
      </c>
      <c r="M41" s="43">
        <f t="shared" si="4"/>
        <v>9.304369688343209E-05</v>
      </c>
    </row>
    <row r="42" spans="1:13" s="13" customFormat="1" ht="12.75">
      <c r="A42">
        <v>33</v>
      </c>
      <c r="B42" s="14"/>
      <c r="C42" s="38">
        <v>0</v>
      </c>
      <c r="D42" s="36">
        <v>0</v>
      </c>
      <c r="E42" s="39">
        <f aca="true" t="shared" si="7" ref="E42:E71">SUM(C42/$C$81)</f>
        <v>0</v>
      </c>
      <c r="F42" s="9">
        <f t="shared" si="5"/>
        <v>0</v>
      </c>
      <c r="G42" s="40">
        <v>2323</v>
      </c>
      <c r="H42" s="49">
        <v>10.76</v>
      </c>
      <c r="I42" s="25">
        <f aca="true" t="shared" si="8" ref="I42:I80">SUM(G42/$G$81)</f>
        <v>0.005326283593074685</v>
      </c>
      <c r="J42" s="9">
        <f t="shared" si="6"/>
        <v>24995.48</v>
      </c>
      <c r="K42" s="21">
        <f aca="true" t="shared" si="9" ref="K42:K71">SUM(C42+G42)</f>
        <v>2323</v>
      </c>
      <c r="L42" s="41">
        <f aca="true" t="shared" si="10" ref="L42:L71">SUM(F42+J42)</f>
        <v>24995.48</v>
      </c>
      <c r="M42" s="43">
        <f aca="true" t="shared" si="11" ref="M42:M71">SUM(K42/$K$81)</f>
        <v>0.0045987342097917605</v>
      </c>
    </row>
    <row r="43" spans="1:13" ht="12.75">
      <c r="A43">
        <v>34</v>
      </c>
      <c r="B43" s="14"/>
      <c r="C43" s="38">
        <v>0</v>
      </c>
      <c r="D43" s="36">
        <v>0</v>
      </c>
      <c r="E43" s="39">
        <f t="shared" si="7"/>
        <v>0</v>
      </c>
      <c r="F43" s="9">
        <f t="shared" si="5"/>
        <v>0</v>
      </c>
      <c r="G43" s="46">
        <v>1873</v>
      </c>
      <c r="H43" s="49">
        <v>10.76</v>
      </c>
      <c r="I43" s="47">
        <f t="shared" si="8"/>
        <v>0.004294502440735637</v>
      </c>
      <c r="J43" s="9">
        <f t="shared" si="6"/>
        <v>20153.48</v>
      </c>
      <c r="K43" s="21">
        <f t="shared" si="9"/>
        <v>1873</v>
      </c>
      <c r="L43" s="41">
        <f t="shared" si="10"/>
        <v>20153.48</v>
      </c>
      <c r="M43" s="43">
        <f t="shared" si="11"/>
        <v>0.0037078903034610277</v>
      </c>
    </row>
    <row r="44" spans="1:13" ht="12.75">
      <c r="A44">
        <v>35</v>
      </c>
      <c r="B44" s="14"/>
      <c r="C44" s="38">
        <v>0</v>
      </c>
      <c r="D44" s="36">
        <v>0</v>
      </c>
      <c r="E44" s="39">
        <f t="shared" si="7"/>
        <v>0</v>
      </c>
      <c r="F44" s="9">
        <f t="shared" si="5"/>
        <v>0</v>
      </c>
      <c r="G44" s="46">
        <v>1500</v>
      </c>
      <c r="H44" s="49">
        <v>10.76</v>
      </c>
      <c r="I44" s="47">
        <f t="shared" si="8"/>
        <v>0.003439270507796826</v>
      </c>
      <c r="J44" s="9">
        <f t="shared" si="6"/>
        <v>16140</v>
      </c>
      <c r="K44" s="21">
        <f t="shared" si="9"/>
        <v>1500</v>
      </c>
      <c r="L44" s="41">
        <f t="shared" si="10"/>
        <v>16140</v>
      </c>
      <c r="M44" s="43">
        <f t="shared" si="11"/>
        <v>0.002969479687769109</v>
      </c>
    </row>
    <row r="45" spans="1:13" ht="12.75">
      <c r="A45">
        <v>36</v>
      </c>
      <c r="B45" s="14"/>
      <c r="C45" s="38">
        <v>0</v>
      </c>
      <c r="D45" s="36">
        <v>0</v>
      </c>
      <c r="E45" s="39">
        <f t="shared" si="7"/>
        <v>0</v>
      </c>
      <c r="F45" s="9">
        <f t="shared" si="5"/>
        <v>0</v>
      </c>
      <c r="G45" s="46">
        <v>1000</v>
      </c>
      <c r="H45" s="49">
        <v>10.76</v>
      </c>
      <c r="I45" s="47">
        <f t="shared" si="8"/>
        <v>0.002292847005197884</v>
      </c>
      <c r="J45" s="9">
        <f t="shared" si="6"/>
        <v>10760</v>
      </c>
      <c r="K45" s="21">
        <f t="shared" si="9"/>
        <v>1000</v>
      </c>
      <c r="L45" s="41">
        <f t="shared" si="10"/>
        <v>10760</v>
      </c>
      <c r="M45" s="43">
        <f t="shared" si="11"/>
        <v>0.001979653125179406</v>
      </c>
    </row>
    <row r="46" spans="1:13" ht="12.75">
      <c r="A46">
        <v>37</v>
      </c>
      <c r="B46" s="14"/>
      <c r="C46" s="38">
        <v>0</v>
      </c>
      <c r="D46" s="36">
        <v>0</v>
      </c>
      <c r="E46" s="39">
        <f t="shared" si="7"/>
        <v>0</v>
      </c>
      <c r="F46" s="9">
        <f t="shared" si="5"/>
        <v>0</v>
      </c>
      <c r="G46" s="46">
        <v>3717</v>
      </c>
      <c r="H46" s="49">
        <v>10.76</v>
      </c>
      <c r="I46" s="47">
        <f t="shared" si="8"/>
        <v>0.008522512318320536</v>
      </c>
      <c r="J46" s="9">
        <f t="shared" si="6"/>
        <v>39994.92</v>
      </c>
      <c r="K46" s="21">
        <f t="shared" si="9"/>
        <v>3717</v>
      </c>
      <c r="L46" s="41">
        <f t="shared" si="10"/>
        <v>39994.92</v>
      </c>
      <c r="M46" s="43">
        <f t="shared" si="11"/>
        <v>0.007358370666291852</v>
      </c>
    </row>
    <row r="47" spans="1:13" ht="12.75">
      <c r="A47">
        <v>38</v>
      </c>
      <c r="B47" s="14"/>
      <c r="C47" s="38">
        <v>0</v>
      </c>
      <c r="D47" s="36">
        <v>0</v>
      </c>
      <c r="E47" s="39">
        <f t="shared" si="7"/>
        <v>0</v>
      </c>
      <c r="F47" s="9">
        <f t="shared" si="5"/>
        <v>0</v>
      </c>
      <c r="G47" s="46">
        <v>300</v>
      </c>
      <c r="H47" s="49">
        <v>10.76</v>
      </c>
      <c r="I47" s="47">
        <f t="shared" si="8"/>
        <v>0.0006878541015593652</v>
      </c>
      <c r="J47" s="9">
        <f t="shared" si="6"/>
        <v>3228</v>
      </c>
      <c r="K47" s="21">
        <f t="shared" si="9"/>
        <v>300</v>
      </c>
      <c r="L47" s="41">
        <f t="shared" si="10"/>
        <v>3228</v>
      </c>
      <c r="M47" s="43">
        <f t="shared" si="11"/>
        <v>0.0005938959375538218</v>
      </c>
    </row>
    <row r="48" spans="1:13" ht="12.75">
      <c r="A48">
        <v>39</v>
      </c>
      <c r="B48" s="14"/>
      <c r="C48" s="38">
        <v>0</v>
      </c>
      <c r="D48" s="36">
        <v>0</v>
      </c>
      <c r="E48" s="39">
        <f t="shared" si="7"/>
        <v>0</v>
      </c>
      <c r="F48" s="9">
        <f t="shared" si="5"/>
        <v>0</v>
      </c>
      <c r="G48" s="46">
        <v>47</v>
      </c>
      <c r="H48" s="49">
        <v>10.76</v>
      </c>
      <c r="I48" s="47">
        <f t="shared" si="8"/>
        <v>0.00010776380924430055</v>
      </c>
      <c r="J48" s="9">
        <f t="shared" si="6"/>
        <v>505.71999999999997</v>
      </c>
      <c r="K48" s="21">
        <f t="shared" si="9"/>
        <v>47</v>
      </c>
      <c r="L48" s="41">
        <f t="shared" si="10"/>
        <v>505.71999999999997</v>
      </c>
      <c r="M48" s="43">
        <f t="shared" si="11"/>
        <v>9.304369688343209E-05</v>
      </c>
    </row>
    <row r="49" spans="1:13" ht="12.75">
      <c r="A49">
        <v>40</v>
      </c>
      <c r="B49" s="14"/>
      <c r="C49" s="38">
        <v>0</v>
      </c>
      <c r="D49" s="36">
        <v>0</v>
      </c>
      <c r="E49" s="39">
        <f t="shared" si="7"/>
        <v>0</v>
      </c>
      <c r="F49" s="9">
        <f t="shared" si="5"/>
        <v>0</v>
      </c>
      <c r="G49" s="46">
        <v>47</v>
      </c>
      <c r="H49" s="49">
        <v>10.76</v>
      </c>
      <c r="I49" s="47">
        <f t="shared" si="8"/>
        <v>0.00010776380924430055</v>
      </c>
      <c r="J49" s="9">
        <f t="shared" si="6"/>
        <v>505.71999999999997</v>
      </c>
      <c r="K49" s="21">
        <f t="shared" si="9"/>
        <v>47</v>
      </c>
      <c r="L49" s="41">
        <f t="shared" si="10"/>
        <v>505.71999999999997</v>
      </c>
      <c r="M49" s="43">
        <f t="shared" si="11"/>
        <v>9.304369688343209E-05</v>
      </c>
    </row>
    <row r="50" spans="1:13" ht="12.75">
      <c r="A50">
        <v>41</v>
      </c>
      <c r="B50" s="14"/>
      <c r="C50" s="38">
        <v>0</v>
      </c>
      <c r="D50" s="36">
        <v>0</v>
      </c>
      <c r="E50" s="39">
        <f t="shared" si="7"/>
        <v>0</v>
      </c>
      <c r="F50" s="9">
        <f t="shared" si="5"/>
        <v>0</v>
      </c>
      <c r="G50" s="46">
        <v>100</v>
      </c>
      <c r="H50" s="49">
        <v>10.76</v>
      </c>
      <c r="I50" s="47">
        <f t="shared" si="8"/>
        <v>0.00022928470051978843</v>
      </c>
      <c r="J50" s="9">
        <f t="shared" si="6"/>
        <v>1076</v>
      </c>
      <c r="K50" s="21">
        <f t="shared" si="9"/>
        <v>100</v>
      </c>
      <c r="L50" s="41">
        <f t="shared" si="10"/>
        <v>1076</v>
      </c>
      <c r="M50" s="43">
        <f t="shared" si="11"/>
        <v>0.0001979653125179406</v>
      </c>
    </row>
    <row r="51" spans="1:13" ht="12.75">
      <c r="A51">
        <v>42</v>
      </c>
      <c r="B51" s="14"/>
      <c r="C51" s="38">
        <v>0</v>
      </c>
      <c r="D51" s="36">
        <v>0</v>
      </c>
      <c r="E51" s="39">
        <f t="shared" si="7"/>
        <v>0</v>
      </c>
      <c r="F51" s="9">
        <f t="shared" si="5"/>
        <v>0</v>
      </c>
      <c r="G51" s="46">
        <v>200</v>
      </c>
      <c r="H51" s="49">
        <v>10.76</v>
      </c>
      <c r="I51" s="47">
        <f t="shared" si="8"/>
        <v>0.00045856940103957685</v>
      </c>
      <c r="J51" s="9">
        <f t="shared" si="6"/>
        <v>2152</v>
      </c>
      <c r="K51" s="21">
        <f t="shared" si="9"/>
        <v>200</v>
      </c>
      <c r="L51" s="41">
        <f t="shared" si="10"/>
        <v>2152</v>
      </c>
      <c r="M51" s="43">
        <f t="shared" si="11"/>
        <v>0.0003959306250358812</v>
      </c>
    </row>
    <row r="52" spans="1:13" ht="12.75">
      <c r="A52">
        <v>43</v>
      </c>
      <c r="B52" s="14"/>
      <c r="C52" s="38">
        <v>0</v>
      </c>
      <c r="D52" s="36">
        <v>0</v>
      </c>
      <c r="E52" s="39">
        <f t="shared" si="7"/>
        <v>0</v>
      </c>
      <c r="F52" s="9">
        <f t="shared" si="5"/>
        <v>0</v>
      </c>
      <c r="G52" s="46">
        <v>100</v>
      </c>
      <c r="H52" s="49">
        <v>10.76</v>
      </c>
      <c r="I52" s="47">
        <f t="shared" si="8"/>
        <v>0.00022928470051978843</v>
      </c>
      <c r="J52" s="9">
        <f t="shared" si="6"/>
        <v>1076</v>
      </c>
      <c r="K52" s="21">
        <f t="shared" si="9"/>
        <v>100</v>
      </c>
      <c r="L52" s="41">
        <f t="shared" si="10"/>
        <v>1076</v>
      </c>
      <c r="M52" s="43">
        <f t="shared" si="11"/>
        <v>0.0001979653125179406</v>
      </c>
    </row>
    <row r="53" spans="1:13" ht="12.75">
      <c r="A53">
        <v>44</v>
      </c>
      <c r="B53" s="14"/>
      <c r="C53" s="38">
        <v>0</v>
      </c>
      <c r="D53" s="36">
        <v>0</v>
      </c>
      <c r="E53" s="39">
        <f t="shared" si="7"/>
        <v>0</v>
      </c>
      <c r="F53" s="9">
        <f t="shared" si="5"/>
        <v>0</v>
      </c>
      <c r="G53" s="46">
        <v>250</v>
      </c>
      <c r="H53" s="49">
        <v>10.76</v>
      </c>
      <c r="I53" s="47">
        <f t="shared" si="8"/>
        <v>0.000573211751299471</v>
      </c>
      <c r="J53" s="9">
        <f t="shared" si="6"/>
        <v>2690</v>
      </c>
      <c r="K53" s="21">
        <f t="shared" si="9"/>
        <v>250</v>
      </c>
      <c r="L53" s="41">
        <f t="shared" si="10"/>
        <v>2690</v>
      </c>
      <c r="M53" s="43">
        <f t="shared" si="11"/>
        <v>0.0004949132812948515</v>
      </c>
    </row>
    <row r="54" spans="1:13" ht="12.75">
      <c r="A54">
        <v>45</v>
      </c>
      <c r="B54" s="14"/>
      <c r="C54" s="38">
        <v>0</v>
      </c>
      <c r="D54" s="36">
        <v>0</v>
      </c>
      <c r="E54" s="39">
        <f t="shared" si="7"/>
        <v>0</v>
      </c>
      <c r="F54" s="9">
        <f t="shared" si="5"/>
        <v>0</v>
      </c>
      <c r="G54" s="46">
        <v>100</v>
      </c>
      <c r="H54" s="49">
        <v>10.76</v>
      </c>
      <c r="I54" s="47">
        <f t="shared" si="8"/>
        <v>0.00022928470051978843</v>
      </c>
      <c r="J54" s="9">
        <f t="shared" si="6"/>
        <v>1076</v>
      </c>
      <c r="K54" s="21">
        <f t="shared" si="9"/>
        <v>100</v>
      </c>
      <c r="L54" s="41">
        <f t="shared" si="10"/>
        <v>1076</v>
      </c>
      <c r="M54" s="43">
        <f t="shared" si="11"/>
        <v>0.0001979653125179406</v>
      </c>
    </row>
    <row r="55" spans="1:13" ht="12.75">
      <c r="A55">
        <v>46</v>
      </c>
      <c r="B55" s="14"/>
      <c r="C55" s="38">
        <v>0</v>
      </c>
      <c r="D55" s="36">
        <v>0</v>
      </c>
      <c r="E55" s="39">
        <f t="shared" si="7"/>
        <v>0</v>
      </c>
      <c r="F55" s="9">
        <f t="shared" si="5"/>
        <v>0</v>
      </c>
      <c r="G55" s="46">
        <v>10</v>
      </c>
      <c r="H55" s="49">
        <v>10.76</v>
      </c>
      <c r="I55" s="47">
        <f t="shared" si="8"/>
        <v>2.292847005197884E-05</v>
      </c>
      <c r="J55" s="9">
        <f t="shared" si="6"/>
        <v>107.6</v>
      </c>
      <c r="K55" s="21">
        <f t="shared" si="9"/>
        <v>10</v>
      </c>
      <c r="L55" s="41">
        <f t="shared" si="10"/>
        <v>107.6</v>
      </c>
      <c r="M55" s="43">
        <f t="shared" si="11"/>
        <v>1.979653125179406E-05</v>
      </c>
    </row>
    <row r="56" spans="1:13" ht="12.75">
      <c r="A56">
        <v>47</v>
      </c>
      <c r="B56" s="14"/>
      <c r="C56" s="38">
        <v>0</v>
      </c>
      <c r="D56" s="36">
        <v>0</v>
      </c>
      <c r="E56" s="39">
        <f t="shared" si="7"/>
        <v>0</v>
      </c>
      <c r="F56" s="9">
        <f t="shared" si="5"/>
        <v>0</v>
      </c>
      <c r="G56" s="46">
        <v>1000</v>
      </c>
      <c r="H56" s="49">
        <v>10.76</v>
      </c>
      <c r="I56" s="47">
        <f t="shared" si="8"/>
        <v>0.002292847005197884</v>
      </c>
      <c r="J56" s="9">
        <f t="shared" si="6"/>
        <v>10760</v>
      </c>
      <c r="K56" s="21">
        <f t="shared" si="9"/>
        <v>1000</v>
      </c>
      <c r="L56" s="41">
        <f t="shared" si="10"/>
        <v>10760</v>
      </c>
      <c r="M56" s="43">
        <f t="shared" si="11"/>
        <v>0.001979653125179406</v>
      </c>
    </row>
    <row r="57" spans="1:13" ht="12.75">
      <c r="A57">
        <v>48</v>
      </c>
      <c r="B57" s="14"/>
      <c r="C57" s="38">
        <v>0</v>
      </c>
      <c r="D57" s="36">
        <v>0</v>
      </c>
      <c r="E57" s="39">
        <f t="shared" si="7"/>
        <v>0</v>
      </c>
      <c r="F57" s="9">
        <f t="shared" si="5"/>
        <v>0</v>
      </c>
      <c r="G57" s="46">
        <v>230</v>
      </c>
      <c r="H57" s="49">
        <v>10.76</v>
      </c>
      <c r="I57" s="47">
        <f t="shared" si="8"/>
        <v>0.0005273548111955134</v>
      </c>
      <c r="J57" s="9">
        <f t="shared" si="6"/>
        <v>2474.7999999999997</v>
      </c>
      <c r="K57" s="21">
        <f t="shared" si="9"/>
        <v>230</v>
      </c>
      <c r="L57" s="41">
        <f t="shared" si="10"/>
        <v>2474.7999999999997</v>
      </c>
      <c r="M57" s="43">
        <f t="shared" si="11"/>
        <v>0.00045532021879126337</v>
      </c>
    </row>
    <row r="58" spans="1:13" ht="12.75">
      <c r="A58">
        <v>49</v>
      </c>
      <c r="B58" s="14"/>
      <c r="C58" s="38">
        <v>0</v>
      </c>
      <c r="D58" s="36">
        <v>0</v>
      </c>
      <c r="E58" s="39">
        <f t="shared" si="7"/>
        <v>0</v>
      </c>
      <c r="F58" s="9">
        <f t="shared" si="5"/>
        <v>0</v>
      </c>
      <c r="G58" s="46">
        <v>14</v>
      </c>
      <c r="H58" s="49">
        <v>10.76</v>
      </c>
      <c r="I58" s="47">
        <f t="shared" si="8"/>
        <v>3.2099858072770375E-05</v>
      </c>
      <c r="J58" s="9">
        <f t="shared" si="6"/>
        <v>150.64</v>
      </c>
      <c r="K58" s="21">
        <f t="shared" si="9"/>
        <v>14</v>
      </c>
      <c r="L58" s="41">
        <f t="shared" si="10"/>
        <v>150.64</v>
      </c>
      <c r="M58" s="43">
        <f t="shared" si="11"/>
        <v>2.7715143752511686E-05</v>
      </c>
    </row>
    <row r="59" spans="1:13" ht="12.75">
      <c r="A59">
        <v>50</v>
      </c>
      <c r="B59" s="14"/>
      <c r="C59" s="38">
        <v>0</v>
      </c>
      <c r="D59" s="36">
        <v>0</v>
      </c>
      <c r="E59" s="39">
        <f t="shared" si="7"/>
        <v>0</v>
      </c>
      <c r="F59" s="9">
        <f t="shared" si="5"/>
        <v>0</v>
      </c>
      <c r="G59" s="46">
        <v>20</v>
      </c>
      <c r="H59" s="49">
        <v>10.76</v>
      </c>
      <c r="I59" s="47">
        <f t="shared" si="8"/>
        <v>4.585694010395768E-05</v>
      </c>
      <c r="J59" s="9">
        <f t="shared" si="6"/>
        <v>215.2</v>
      </c>
      <c r="K59" s="21">
        <f t="shared" si="9"/>
        <v>20</v>
      </c>
      <c r="L59" s="41">
        <f t="shared" si="10"/>
        <v>215.2</v>
      </c>
      <c r="M59" s="43">
        <f t="shared" si="11"/>
        <v>3.959306250358812E-05</v>
      </c>
    </row>
    <row r="60" spans="1:13" ht="12.75">
      <c r="A60">
        <v>51</v>
      </c>
      <c r="B60" s="14"/>
      <c r="C60" s="38">
        <v>0</v>
      </c>
      <c r="D60" s="36">
        <v>0</v>
      </c>
      <c r="E60" s="39">
        <f t="shared" si="7"/>
        <v>0</v>
      </c>
      <c r="F60" s="9">
        <f t="shared" si="5"/>
        <v>0</v>
      </c>
      <c r="G60" s="46">
        <v>109</v>
      </c>
      <c r="H60" s="49">
        <v>10.76</v>
      </c>
      <c r="I60" s="47">
        <f t="shared" si="8"/>
        <v>0.00024992032356656936</v>
      </c>
      <c r="J60" s="9">
        <f t="shared" si="6"/>
        <v>1172.84</v>
      </c>
      <c r="K60" s="21">
        <f t="shared" si="9"/>
        <v>109</v>
      </c>
      <c r="L60" s="41">
        <f t="shared" si="10"/>
        <v>1172.84</v>
      </c>
      <c r="M60" s="43">
        <f t="shared" si="11"/>
        <v>0.00021578219064455527</v>
      </c>
    </row>
    <row r="61" spans="1:13" ht="12.75">
      <c r="A61">
        <v>52</v>
      </c>
      <c r="B61" s="14"/>
      <c r="C61" s="38">
        <v>0</v>
      </c>
      <c r="D61" s="36">
        <v>0</v>
      </c>
      <c r="E61" s="39">
        <f t="shared" si="7"/>
        <v>0</v>
      </c>
      <c r="F61" s="9">
        <f t="shared" si="5"/>
        <v>0</v>
      </c>
      <c r="G61" s="46">
        <v>50</v>
      </c>
      <c r="H61" s="49">
        <v>10.76</v>
      </c>
      <c r="I61" s="47">
        <f t="shared" si="8"/>
        <v>0.00011464235025989421</v>
      </c>
      <c r="J61" s="9">
        <f t="shared" si="6"/>
        <v>538</v>
      </c>
      <c r="K61" s="21">
        <f t="shared" si="9"/>
        <v>50</v>
      </c>
      <c r="L61" s="41">
        <f t="shared" si="10"/>
        <v>538</v>
      </c>
      <c r="M61" s="43">
        <f t="shared" si="11"/>
        <v>9.89826562589703E-05</v>
      </c>
    </row>
    <row r="62" spans="1:13" ht="12.75">
      <c r="A62">
        <v>53</v>
      </c>
      <c r="B62" s="14"/>
      <c r="C62" s="38">
        <v>0</v>
      </c>
      <c r="D62" s="36">
        <v>0</v>
      </c>
      <c r="E62" s="39">
        <f t="shared" si="7"/>
        <v>0</v>
      </c>
      <c r="F62" s="9">
        <f t="shared" si="5"/>
        <v>0</v>
      </c>
      <c r="G62" s="46">
        <v>100</v>
      </c>
      <c r="H62" s="49">
        <v>10.76</v>
      </c>
      <c r="I62" s="47">
        <f t="shared" si="8"/>
        <v>0.00022928470051978843</v>
      </c>
      <c r="J62" s="9">
        <f t="shared" si="6"/>
        <v>1076</v>
      </c>
      <c r="K62" s="21">
        <f t="shared" si="9"/>
        <v>100</v>
      </c>
      <c r="L62" s="41">
        <f t="shared" si="10"/>
        <v>1076</v>
      </c>
      <c r="M62" s="43">
        <f t="shared" si="11"/>
        <v>0.0001979653125179406</v>
      </c>
    </row>
    <row r="63" spans="1:13" ht="12.75">
      <c r="A63">
        <v>54</v>
      </c>
      <c r="B63" s="14"/>
      <c r="C63" s="38">
        <v>0</v>
      </c>
      <c r="D63" s="36">
        <v>0</v>
      </c>
      <c r="E63" s="39">
        <f t="shared" si="7"/>
        <v>0</v>
      </c>
      <c r="F63" s="9">
        <f t="shared" si="5"/>
        <v>0</v>
      </c>
      <c r="G63" s="46">
        <v>50</v>
      </c>
      <c r="H63" s="49">
        <v>10.76</v>
      </c>
      <c r="I63" s="47">
        <f t="shared" si="8"/>
        <v>0.00011464235025989421</v>
      </c>
      <c r="J63" s="9">
        <f t="shared" si="6"/>
        <v>538</v>
      </c>
      <c r="K63" s="21">
        <f t="shared" si="9"/>
        <v>50</v>
      </c>
      <c r="L63" s="41">
        <f t="shared" si="10"/>
        <v>538</v>
      </c>
      <c r="M63" s="43">
        <f t="shared" si="11"/>
        <v>9.89826562589703E-05</v>
      </c>
    </row>
    <row r="64" spans="1:13" ht="12.75">
      <c r="A64">
        <v>55</v>
      </c>
      <c r="B64" s="14"/>
      <c r="C64" s="38">
        <v>0</v>
      </c>
      <c r="D64" s="36">
        <v>0</v>
      </c>
      <c r="E64" s="39">
        <f t="shared" si="7"/>
        <v>0</v>
      </c>
      <c r="F64" s="9">
        <f t="shared" si="5"/>
        <v>0</v>
      </c>
      <c r="G64" s="46">
        <v>50</v>
      </c>
      <c r="H64" s="49">
        <v>10.76</v>
      </c>
      <c r="I64" s="47">
        <f t="shared" si="8"/>
        <v>0.00011464235025989421</v>
      </c>
      <c r="J64" s="9">
        <f t="shared" si="6"/>
        <v>538</v>
      </c>
      <c r="K64" s="21">
        <f t="shared" si="9"/>
        <v>50</v>
      </c>
      <c r="L64" s="41">
        <f t="shared" si="10"/>
        <v>538</v>
      </c>
      <c r="M64" s="43">
        <f t="shared" si="11"/>
        <v>9.89826562589703E-05</v>
      </c>
    </row>
    <row r="65" spans="1:13" ht="12.75">
      <c r="A65">
        <v>56</v>
      </c>
      <c r="B65" s="14"/>
      <c r="C65" s="38">
        <v>0</v>
      </c>
      <c r="D65" s="36">
        <v>0</v>
      </c>
      <c r="E65" s="39">
        <f t="shared" si="7"/>
        <v>0</v>
      </c>
      <c r="F65" s="9">
        <f t="shared" si="5"/>
        <v>0</v>
      </c>
      <c r="G65" s="46">
        <v>19</v>
      </c>
      <c r="H65" s="49">
        <v>10.76</v>
      </c>
      <c r="I65" s="47">
        <f t="shared" si="8"/>
        <v>4.35640930987598E-05</v>
      </c>
      <c r="J65" s="9">
        <f t="shared" si="6"/>
        <v>204.44</v>
      </c>
      <c r="K65" s="21">
        <f t="shared" si="9"/>
        <v>19</v>
      </c>
      <c r="L65" s="41">
        <f t="shared" si="10"/>
        <v>204.44</v>
      </c>
      <c r="M65" s="43">
        <f t="shared" si="11"/>
        <v>3.7613409378408716E-05</v>
      </c>
    </row>
    <row r="66" spans="1:13" ht="12.75">
      <c r="A66">
        <v>57</v>
      </c>
      <c r="B66" s="14"/>
      <c r="C66" s="38">
        <v>0</v>
      </c>
      <c r="D66" s="36">
        <v>0</v>
      </c>
      <c r="E66" s="39">
        <f t="shared" si="7"/>
        <v>0</v>
      </c>
      <c r="F66" s="9">
        <f t="shared" si="5"/>
        <v>0</v>
      </c>
      <c r="G66" s="46">
        <v>558</v>
      </c>
      <c r="H66" s="49">
        <v>10.76</v>
      </c>
      <c r="I66" s="47">
        <f t="shared" si="8"/>
        <v>0.0012794086289004193</v>
      </c>
      <c r="J66" s="9">
        <f t="shared" si="6"/>
        <v>6004.08</v>
      </c>
      <c r="K66" s="21">
        <f t="shared" si="9"/>
        <v>558</v>
      </c>
      <c r="L66" s="41">
        <f t="shared" si="10"/>
        <v>6004.08</v>
      </c>
      <c r="M66" s="43">
        <f t="shared" si="11"/>
        <v>0.0011046464438501085</v>
      </c>
    </row>
    <row r="67" spans="1:13" ht="12.75">
      <c r="A67">
        <v>58</v>
      </c>
      <c r="B67" s="14"/>
      <c r="C67" s="38">
        <v>0</v>
      </c>
      <c r="D67" s="36">
        <v>0</v>
      </c>
      <c r="E67" s="39">
        <f t="shared" si="7"/>
        <v>0</v>
      </c>
      <c r="F67" s="9">
        <f t="shared" si="5"/>
        <v>0</v>
      </c>
      <c r="G67" s="46">
        <v>47</v>
      </c>
      <c r="H67" s="49">
        <v>10.76</v>
      </c>
      <c r="I67" s="47">
        <f t="shared" si="8"/>
        <v>0.00010776380924430055</v>
      </c>
      <c r="J67" s="9">
        <f t="shared" si="6"/>
        <v>505.71999999999997</v>
      </c>
      <c r="K67" s="21">
        <f t="shared" si="9"/>
        <v>47</v>
      </c>
      <c r="L67" s="41">
        <f t="shared" si="10"/>
        <v>505.71999999999997</v>
      </c>
      <c r="M67" s="43">
        <f t="shared" si="11"/>
        <v>9.304369688343209E-05</v>
      </c>
    </row>
    <row r="68" spans="1:13" ht="12.75">
      <c r="A68">
        <v>59</v>
      </c>
      <c r="B68" s="14"/>
      <c r="C68" s="38">
        <v>0</v>
      </c>
      <c r="D68" s="36">
        <v>0</v>
      </c>
      <c r="E68" s="39">
        <f t="shared" si="7"/>
        <v>0</v>
      </c>
      <c r="F68" s="9">
        <f t="shared" si="5"/>
        <v>0</v>
      </c>
      <c r="G68" s="46">
        <v>100</v>
      </c>
      <c r="H68" s="49">
        <v>10.76</v>
      </c>
      <c r="I68" s="47">
        <f t="shared" si="8"/>
        <v>0.00022928470051978843</v>
      </c>
      <c r="J68" s="9">
        <f t="shared" si="6"/>
        <v>1076</v>
      </c>
      <c r="K68" s="21">
        <f t="shared" si="9"/>
        <v>100</v>
      </c>
      <c r="L68" s="41">
        <f t="shared" si="10"/>
        <v>1076</v>
      </c>
      <c r="M68" s="43">
        <f t="shared" si="11"/>
        <v>0.0001979653125179406</v>
      </c>
    </row>
    <row r="69" spans="1:13" ht="12.75">
      <c r="A69">
        <v>60</v>
      </c>
      <c r="B69" s="14"/>
      <c r="C69" s="38">
        <v>0</v>
      </c>
      <c r="D69" s="36">
        <v>0</v>
      </c>
      <c r="E69" s="39">
        <f t="shared" si="7"/>
        <v>0</v>
      </c>
      <c r="F69" s="9">
        <f t="shared" si="5"/>
        <v>0</v>
      </c>
      <c r="G69" s="46">
        <v>300</v>
      </c>
      <c r="H69" s="49">
        <v>10.76</v>
      </c>
      <c r="I69" s="47">
        <f t="shared" si="8"/>
        <v>0.0006878541015593652</v>
      </c>
      <c r="J69" s="9">
        <f t="shared" si="6"/>
        <v>3228</v>
      </c>
      <c r="K69" s="21">
        <f t="shared" si="9"/>
        <v>300</v>
      </c>
      <c r="L69" s="41">
        <f t="shared" si="10"/>
        <v>3228</v>
      </c>
      <c r="M69" s="43">
        <f t="shared" si="11"/>
        <v>0.0005938959375538218</v>
      </c>
    </row>
    <row r="70" spans="1:13" ht="12.75">
      <c r="A70">
        <v>61</v>
      </c>
      <c r="B70" s="14"/>
      <c r="C70" s="38">
        <v>0</v>
      </c>
      <c r="D70" s="36">
        <v>0</v>
      </c>
      <c r="E70" s="39">
        <f t="shared" si="7"/>
        <v>0</v>
      </c>
      <c r="F70" s="9">
        <f t="shared" si="5"/>
        <v>0</v>
      </c>
      <c r="G70" s="46">
        <v>558</v>
      </c>
      <c r="H70" s="49">
        <v>10.76</v>
      </c>
      <c r="I70" s="47">
        <f t="shared" si="8"/>
        <v>0.0012794086289004193</v>
      </c>
      <c r="J70" s="9">
        <f t="shared" si="6"/>
        <v>6004.08</v>
      </c>
      <c r="K70" s="21">
        <f t="shared" si="9"/>
        <v>558</v>
      </c>
      <c r="L70" s="41">
        <f t="shared" si="10"/>
        <v>6004.08</v>
      </c>
      <c r="M70" s="43">
        <f t="shared" si="11"/>
        <v>0.0011046464438501085</v>
      </c>
    </row>
    <row r="71" spans="1:13" s="13" customFormat="1" ht="12.75">
      <c r="A71">
        <v>62</v>
      </c>
      <c r="B71" s="14"/>
      <c r="C71" s="38">
        <v>0</v>
      </c>
      <c r="D71" s="36">
        <v>0</v>
      </c>
      <c r="E71" s="39">
        <f t="shared" si="7"/>
        <v>0</v>
      </c>
      <c r="F71" s="9">
        <f t="shared" si="5"/>
        <v>0</v>
      </c>
      <c r="G71" s="40">
        <v>20</v>
      </c>
      <c r="H71" s="49">
        <v>10.76</v>
      </c>
      <c r="I71" s="25">
        <f t="shared" si="8"/>
        <v>4.585694010395768E-05</v>
      </c>
      <c r="J71" s="9">
        <f t="shared" si="6"/>
        <v>215.2</v>
      </c>
      <c r="K71" s="21">
        <f t="shared" si="9"/>
        <v>20</v>
      </c>
      <c r="L71" s="41">
        <f t="shared" si="10"/>
        <v>215.2</v>
      </c>
      <c r="M71" s="43">
        <f t="shared" si="11"/>
        <v>3.959306250358812E-05</v>
      </c>
    </row>
    <row r="72" spans="1:13" s="13" customFormat="1" ht="12.75">
      <c r="A72">
        <v>63</v>
      </c>
      <c r="B72" s="14"/>
      <c r="C72" s="38">
        <v>0</v>
      </c>
      <c r="D72" s="36">
        <v>0</v>
      </c>
      <c r="E72" s="39">
        <f aca="true" t="shared" si="12" ref="E72:E80">SUM(C72/$C$81)</f>
        <v>0</v>
      </c>
      <c r="F72" s="9">
        <f t="shared" si="5"/>
        <v>0</v>
      </c>
      <c r="G72" s="40">
        <v>100</v>
      </c>
      <c r="H72" s="49">
        <v>10.76</v>
      </c>
      <c r="I72" s="25">
        <f t="shared" si="8"/>
        <v>0.00022928470051978843</v>
      </c>
      <c r="J72" s="9">
        <f t="shared" si="6"/>
        <v>1076</v>
      </c>
      <c r="K72" s="21">
        <f aca="true" t="shared" si="13" ref="K72:K80">SUM(C72+G72)</f>
        <v>100</v>
      </c>
      <c r="L72" s="41">
        <f aca="true" t="shared" si="14" ref="L72:L80">SUM(F72+J72)</f>
        <v>1076</v>
      </c>
      <c r="M72" s="43">
        <f aca="true" t="shared" si="15" ref="M72:M80">SUM(K72/$K$81)</f>
        <v>0.0001979653125179406</v>
      </c>
    </row>
    <row r="73" spans="1:13" s="13" customFormat="1" ht="12.75">
      <c r="A73">
        <v>64</v>
      </c>
      <c r="B73" s="14"/>
      <c r="C73" s="38">
        <v>0</v>
      </c>
      <c r="D73" s="44">
        <v>0</v>
      </c>
      <c r="E73" s="39">
        <f t="shared" si="12"/>
        <v>0</v>
      </c>
      <c r="F73" s="9">
        <f aca="true" t="shared" si="16" ref="F73:F78">SUM(C73*D73)</f>
        <v>0</v>
      </c>
      <c r="G73" s="40">
        <v>700</v>
      </c>
      <c r="H73" s="49">
        <v>10.76</v>
      </c>
      <c r="I73" s="25">
        <f t="shared" si="8"/>
        <v>0.001604992903638519</v>
      </c>
      <c r="J73" s="9">
        <f t="shared" si="6"/>
        <v>7532</v>
      </c>
      <c r="K73" s="21">
        <f t="shared" si="13"/>
        <v>700</v>
      </c>
      <c r="L73" s="41">
        <f t="shared" si="14"/>
        <v>7532</v>
      </c>
      <c r="M73" s="43">
        <f t="shared" si="15"/>
        <v>0.0013857571876255842</v>
      </c>
    </row>
    <row r="74" spans="1:13" s="13" customFormat="1" ht="12.75">
      <c r="A74">
        <v>65</v>
      </c>
      <c r="B74" s="14"/>
      <c r="C74" s="38">
        <v>0</v>
      </c>
      <c r="D74" s="44">
        <v>0</v>
      </c>
      <c r="E74" s="39">
        <f t="shared" si="12"/>
        <v>0</v>
      </c>
      <c r="F74" s="9">
        <f t="shared" si="16"/>
        <v>0</v>
      </c>
      <c r="G74" s="40">
        <v>700</v>
      </c>
      <c r="H74" s="49">
        <v>10.76</v>
      </c>
      <c r="I74" s="25">
        <f t="shared" si="8"/>
        <v>0.001604992903638519</v>
      </c>
      <c r="J74" s="9">
        <f t="shared" si="6"/>
        <v>7532</v>
      </c>
      <c r="K74" s="21">
        <f t="shared" si="13"/>
        <v>700</v>
      </c>
      <c r="L74" s="41">
        <f t="shared" si="14"/>
        <v>7532</v>
      </c>
      <c r="M74" s="43">
        <f t="shared" si="15"/>
        <v>0.0013857571876255842</v>
      </c>
    </row>
    <row r="75" spans="1:13" s="13" customFormat="1" ht="12.75">
      <c r="A75">
        <v>66</v>
      </c>
      <c r="B75" s="14"/>
      <c r="C75" s="38">
        <v>0</v>
      </c>
      <c r="D75" s="44">
        <v>0</v>
      </c>
      <c r="E75" s="39">
        <f t="shared" si="12"/>
        <v>0</v>
      </c>
      <c r="F75" s="9">
        <f t="shared" si="16"/>
        <v>0</v>
      </c>
      <c r="G75" s="40">
        <v>700</v>
      </c>
      <c r="H75" s="49">
        <v>10.76</v>
      </c>
      <c r="I75" s="25">
        <f t="shared" si="8"/>
        <v>0.001604992903638519</v>
      </c>
      <c r="J75" s="9">
        <f aca="true" t="shared" si="17" ref="J75:J80">SUM(G75*H75)</f>
        <v>7532</v>
      </c>
      <c r="K75" s="21">
        <f t="shared" si="13"/>
        <v>700</v>
      </c>
      <c r="L75" s="41">
        <f t="shared" si="14"/>
        <v>7532</v>
      </c>
      <c r="M75" s="43">
        <f t="shared" si="15"/>
        <v>0.0013857571876255842</v>
      </c>
    </row>
    <row r="76" spans="1:13" s="13" customFormat="1" ht="12.75">
      <c r="A76">
        <v>67</v>
      </c>
      <c r="B76" s="14"/>
      <c r="C76" s="38">
        <v>0</v>
      </c>
      <c r="D76" s="44">
        <v>0</v>
      </c>
      <c r="E76" s="39">
        <f t="shared" si="12"/>
        <v>0</v>
      </c>
      <c r="F76" s="9">
        <f t="shared" si="16"/>
        <v>0</v>
      </c>
      <c r="G76" s="40">
        <v>100</v>
      </c>
      <c r="H76" s="49">
        <v>10.76</v>
      </c>
      <c r="I76" s="25">
        <f t="shared" si="8"/>
        <v>0.00022928470051978843</v>
      </c>
      <c r="J76" s="9">
        <f t="shared" si="17"/>
        <v>1076</v>
      </c>
      <c r="K76" s="21">
        <f t="shared" si="13"/>
        <v>100</v>
      </c>
      <c r="L76" s="41">
        <f t="shared" si="14"/>
        <v>1076</v>
      </c>
      <c r="M76" s="43">
        <f t="shared" si="15"/>
        <v>0.0001979653125179406</v>
      </c>
    </row>
    <row r="77" spans="1:13" s="13" customFormat="1" ht="12.75">
      <c r="A77">
        <v>68</v>
      </c>
      <c r="B77" s="14"/>
      <c r="C77" s="38">
        <v>0</v>
      </c>
      <c r="D77" s="44">
        <v>0</v>
      </c>
      <c r="E77" s="39">
        <f t="shared" si="12"/>
        <v>0</v>
      </c>
      <c r="F77" s="9">
        <f t="shared" si="16"/>
        <v>0</v>
      </c>
      <c r="G77" s="40">
        <v>250</v>
      </c>
      <c r="H77" s="49">
        <v>40</v>
      </c>
      <c r="I77" s="25">
        <f t="shared" si="8"/>
        <v>0.000573211751299471</v>
      </c>
      <c r="J77" s="9">
        <f t="shared" si="17"/>
        <v>10000</v>
      </c>
      <c r="K77" s="21">
        <f t="shared" si="13"/>
        <v>250</v>
      </c>
      <c r="L77" s="41">
        <f t="shared" si="14"/>
        <v>10000</v>
      </c>
      <c r="M77" s="43">
        <f t="shared" si="15"/>
        <v>0.0004949132812948515</v>
      </c>
    </row>
    <row r="78" spans="1:13" s="13" customFormat="1" ht="12.75">
      <c r="A78">
        <v>69</v>
      </c>
      <c r="B78" s="14"/>
      <c r="C78" s="38">
        <v>0</v>
      </c>
      <c r="D78" s="44">
        <v>0</v>
      </c>
      <c r="E78" s="39">
        <f t="shared" si="12"/>
        <v>0</v>
      </c>
      <c r="F78" s="9">
        <f t="shared" si="16"/>
        <v>0</v>
      </c>
      <c r="G78" s="40">
        <v>0</v>
      </c>
      <c r="H78" s="49">
        <v>0</v>
      </c>
      <c r="I78" s="25">
        <f t="shared" si="8"/>
        <v>0</v>
      </c>
      <c r="J78" s="9">
        <f t="shared" si="17"/>
        <v>0</v>
      </c>
      <c r="K78" s="21">
        <f t="shared" si="13"/>
        <v>0</v>
      </c>
      <c r="L78" s="41">
        <f t="shared" si="14"/>
        <v>0</v>
      </c>
      <c r="M78" s="43">
        <f t="shared" si="15"/>
        <v>0</v>
      </c>
    </row>
    <row r="79" spans="1:13" s="13" customFormat="1" ht="12.75">
      <c r="A79">
        <v>69</v>
      </c>
      <c r="B79" s="62"/>
      <c r="C79" s="38">
        <v>0</v>
      </c>
      <c r="D79" s="44">
        <v>0</v>
      </c>
      <c r="E79" s="39">
        <f t="shared" si="12"/>
        <v>0</v>
      </c>
      <c r="F79" s="9">
        <f t="shared" si="5"/>
        <v>0</v>
      </c>
      <c r="G79" s="40">
        <v>100</v>
      </c>
      <c r="H79" s="49">
        <v>40</v>
      </c>
      <c r="I79" s="25">
        <f t="shared" si="8"/>
        <v>0.00022928470051978843</v>
      </c>
      <c r="J79" s="9">
        <f t="shared" si="17"/>
        <v>4000</v>
      </c>
      <c r="K79" s="21">
        <f t="shared" si="13"/>
        <v>100</v>
      </c>
      <c r="L79" s="41">
        <f t="shared" si="14"/>
        <v>4000</v>
      </c>
      <c r="M79" s="43">
        <f t="shared" si="15"/>
        <v>0.0001979653125179406</v>
      </c>
    </row>
    <row r="80" spans="1:13" s="13" customFormat="1" ht="13.5" thickBot="1">
      <c r="A80">
        <v>70</v>
      </c>
      <c r="B80" s="42" t="s">
        <v>27</v>
      </c>
      <c r="C80" s="28">
        <v>0</v>
      </c>
      <c r="D80" s="45">
        <v>0</v>
      </c>
      <c r="E80" s="6">
        <f t="shared" si="12"/>
        <v>0</v>
      </c>
      <c r="F80" s="10">
        <f t="shared" si="5"/>
        <v>0</v>
      </c>
      <c r="G80" s="26">
        <v>30303</v>
      </c>
      <c r="H80" s="60">
        <v>198</v>
      </c>
      <c r="I80" s="27">
        <f t="shared" si="8"/>
        <v>0.06948014279851149</v>
      </c>
      <c r="J80" s="10">
        <f t="shared" si="17"/>
        <v>5999994</v>
      </c>
      <c r="K80" s="16">
        <f t="shared" si="13"/>
        <v>30303</v>
      </c>
      <c r="L80" s="12">
        <f t="shared" si="14"/>
        <v>5999994</v>
      </c>
      <c r="M80" s="30">
        <f t="shared" si="15"/>
        <v>0.05998942865231154</v>
      </c>
    </row>
    <row r="81" spans="3:13" ht="13.5" thickTop="1">
      <c r="C81" s="17">
        <f>SUM(C10:C80)</f>
        <v>69000</v>
      </c>
      <c r="D81" s="17"/>
      <c r="E81" s="4">
        <f>SUM(E10:E80)</f>
        <v>0.9999999999999999</v>
      </c>
      <c r="F81" s="9">
        <f>SUM(F10:F80)</f>
        <v>1484880</v>
      </c>
      <c r="G81" s="18">
        <f>SUM(G10:G80)</f>
        <v>436139</v>
      </c>
      <c r="H81" s="18"/>
      <c r="I81" s="7">
        <f>SUM(I10:I80)</f>
        <v>0.9999999999999994</v>
      </c>
      <c r="J81" s="9">
        <f>SUM(J10:J80)</f>
        <v>10377023.360000001</v>
      </c>
      <c r="K81" s="8">
        <f>SUM(K10:K80)</f>
        <v>505139</v>
      </c>
      <c r="L81" s="11">
        <f>SUM(L10:L80)</f>
        <v>11861903.36</v>
      </c>
      <c r="M81" s="32">
        <f>SUM(M10:M80)</f>
        <v>0.9999999999999992</v>
      </c>
    </row>
    <row r="82" ht="12.75">
      <c r="K82" s="8"/>
    </row>
  </sheetData>
  <sheetProtection/>
  <printOptions/>
  <pageMargins left="0.75" right="0.75" top="1" bottom="1" header="0.5" footer="0.5"/>
  <pageSetup fitToHeight="1" fitToWidth="1" horizontalDpi="600" verticalDpi="600" orientation="landscape" scale="56" r:id="rId2"/>
  <headerFooter alignWithMargins="0">
    <oddHeader>&amp;LConfidential&amp;C&amp;F &amp;A&amp;RProperty of the ITC LLC</oddHeader>
    <oddFooter>&amp;LPrepared by Justin Sutton &amp;C&amp;D&amp;R&amp;P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5"/>
  <sheetViews>
    <sheetView workbookViewId="0" topLeftCell="A58">
      <selection activeCell="B72" sqref="B6:B72"/>
    </sheetView>
  </sheetViews>
  <sheetFormatPr defaultColWidth="9.140625" defaultRowHeight="12.75"/>
  <cols>
    <col min="2" max="2" width="42.140625" style="0" customWidth="1"/>
    <col min="3" max="3" width="17.00390625" style="0" bestFit="1" customWidth="1"/>
    <col min="4" max="4" width="25.57421875" style="0" customWidth="1"/>
    <col min="5" max="5" width="16.8515625" style="0" customWidth="1"/>
    <col min="6" max="6" width="19.140625" style="0" customWidth="1"/>
    <col min="7" max="7" width="23.7109375" style="0" customWidth="1"/>
    <col min="8" max="8" width="25.140625" style="0" customWidth="1"/>
    <col min="9" max="9" width="17.00390625" style="0" bestFit="1" customWidth="1"/>
  </cols>
  <sheetData>
    <row r="2" ht="12.75">
      <c r="B2" s="2" t="s">
        <v>11</v>
      </c>
    </row>
    <row r="3" spans="2:5" ht="12.75">
      <c r="B3" s="19" t="s">
        <v>12</v>
      </c>
      <c r="C3" s="20">
        <v>1000000000</v>
      </c>
      <c r="D3" t="s">
        <v>13</v>
      </c>
      <c r="E3" t="s">
        <v>15</v>
      </c>
    </row>
    <row r="4" spans="2:9" ht="13.5" thickBot="1">
      <c r="B4" s="35" t="s">
        <v>1</v>
      </c>
      <c r="C4" s="35" t="s">
        <v>3</v>
      </c>
      <c r="D4" s="35" t="s">
        <v>7</v>
      </c>
      <c r="E4" s="35" t="s">
        <v>4</v>
      </c>
      <c r="F4" s="35" t="s">
        <v>8</v>
      </c>
      <c r="G4" s="35" t="s">
        <v>5</v>
      </c>
      <c r="H4" s="35" t="s">
        <v>6</v>
      </c>
      <c r="I4" s="35" t="s">
        <v>10</v>
      </c>
    </row>
    <row r="5" spans="1:9" ht="13.5" thickTop="1">
      <c r="A5">
        <v>1</v>
      </c>
      <c r="B5" t="str">
        <f>'ITC Ownership Profile'!B10</f>
        <v>Justin Sutton</v>
      </c>
      <c r="C5" s="22">
        <f>'ITC Ownership Profile'!C10</f>
        <v>51000</v>
      </c>
      <c r="D5" s="5">
        <f>SUM(C5/'ITC Ownership Profile'!$C$81)</f>
        <v>0.7391304347826086</v>
      </c>
      <c r="E5" s="22">
        <f>'ITC Ownership Profile'!G10</f>
        <v>222222</v>
      </c>
      <c r="F5" s="29">
        <f aca="true" t="shared" si="0" ref="F5:F36">SUM(E5/$E$75)</f>
        <v>0.5098132781510889</v>
      </c>
      <c r="G5" s="15">
        <f aca="true" t="shared" si="1" ref="G5:G34">SUM(C5+E5)</f>
        <v>273222</v>
      </c>
      <c r="H5" s="24">
        <f aca="true" t="shared" si="2" ref="H5:H36">SUM(G5/$G$75)</f>
        <v>0.541152609781556</v>
      </c>
      <c r="I5" s="11">
        <f aca="true" t="shared" si="3" ref="I5:I74">SUM($C$3*H5)</f>
        <v>541152609.781556</v>
      </c>
    </row>
    <row r="6" spans="1:9" ht="12.75">
      <c r="A6">
        <v>2</v>
      </c>
      <c r="C6" s="22">
        <f>'ITC Ownership Profile'!C11</f>
        <v>10000</v>
      </c>
      <c r="D6" s="5">
        <f>SUM(C6/'ITC Ownership Profile'!$C$81)</f>
        <v>0.14492753623188406</v>
      </c>
      <c r="E6" s="22">
        <f>'ITC Ownership Profile'!G11</f>
        <v>68886</v>
      </c>
      <c r="F6" s="29">
        <f t="shared" si="0"/>
        <v>0.1580356466898683</v>
      </c>
      <c r="G6" s="15">
        <f t="shared" si="1"/>
        <v>78886</v>
      </c>
      <c r="H6" s="24">
        <f t="shared" si="2"/>
        <v>0.15624424378427734</v>
      </c>
      <c r="I6" s="11">
        <f t="shared" si="3"/>
        <v>156244243.78427735</v>
      </c>
    </row>
    <row r="7" spans="1:9" ht="12.75">
      <c r="A7">
        <v>3</v>
      </c>
      <c r="C7" s="22">
        <f>'ITC Ownership Profile'!C12</f>
        <v>8000</v>
      </c>
      <c r="D7" s="5">
        <f>SUM(C7/'ITC Ownership Profile'!$C$81)</f>
        <v>0.11594202898550725</v>
      </c>
      <c r="E7" s="22">
        <f>'ITC Ownership Profile'!G12</f>
        <v>68886</v>
      </c>
      <c r="F7" s="29">
        <f t="shared" si="0"/>
        <v>0.1580356466898683</v>
      </c>
      <c r="G7" s="15">
        <f t="shared" si="1"/>
        <v>76886</v>
      </c>
      <c r="H7" s="24">
        <f t="shared" si="2"/>
        <v>0.15228297705040117</v>
      </c>
      <c r="I7" s="11">
        <f t="shared" si="3"/>
        <v>152282977.05040118</v>
      </c>
    </row>
    <row r="8" spans="1:9" ht="12.75">
      <c r="A8">
        <v>4</v>
      </c>
      <c r="C8" s="22">
        <f>'ITC Ownership Profile'!C13</f>
        <v>0</v>
      </c>
      <c r="D8" s="5">
        <f>SUM(C8/'ITC Ownership Profile'!$C$81)</f>
        <v>0</v>
      </c>
      <c r="E8" s="22">
        <f>'ITC Ownership Profile'!G13</f>
        <v>1660</v>
      </c>
      <c r="F8" s="29">
        <f t="shared" si="0"/>
        <v>0.0038083089960976304</v>
      </c>
      <c r="G8" s="15">
        <f t="shared" si="1"/>
        <v>1660</v>
      </c>
      <c r="H8" s="24">
        <f t="shared" si="2"/>
        <v>0.003287851389117212</v>
      </c>
      <c r="I8" s="11">
        <f t="shared" si="3"/>
        <v>3287851.389117212</v>
      </c>
    </row>
    <row r="9" spans="1:9" ht="12.75">
      <c r="A9">
        <v>5</v>
      </c>
      <c r="C9" s="22">
        <f>'ITC Ownership Profile'!C14</f>
        <v>0</v>
      </c>
      <c r="D9" s="5">
        <f>SUM(C9/'ITC Ownership Profile'!$C$81)</f>
        <v>0</v>
      </c>
      <c r="E9" s="22">
        <f>'ITC Ownership Profile'!G14</f>
        <v>2218</v>
      </c>
      <c r="F9" s="29">
        <f t="shared" si="0"/>
        <v>0.005088451417677436</v>
      </c>
      <c r="G9" s="15">
        <f t="shared" si="1"/>
        <v>2218</v>
      </c>
      <c r="H9" s="24">
        <f t="shared" si="2"/>
        <v>0.0043930448078686605</v>
      </c>
      <c r="I9" s="11">
        <f t="shared" si="3"/>
        <v>4393044.80786866</v>
      </c>
    </row>
    <row r="10" spans="1:9" ht="12.75">
      <c r="A10">
        <v>6</v>
      </c>
      <c r="C10" s="22">
        <f>'ITC Ownership Profile'!C15</f>
        <v>0</v>
      </c>
      <c r="D10" s="5">
        <f>SUM(C10/'ITC Ownership Profile'!$C$81)</f>
        <v>0</v>
      </c>
      <c r="E10" s="22">
        <f>'ITC Ownership Profile'!G15</f>
        <v>2718</v>
      </c>
      <c r="F10" s="29">
        <f t="shared" si="0"/>
        <v>0.0062355324405984095</v>
      </c>
      <c r="G10" s="15">
        <f t="shared" si="1"/>
        <v>2718</v>
      </c>
      <c r="H10" s="24">
        <f t="shared" si="2"/>
        <v>0.0053833614913377</v>
      </c>
      <c r="I10" s="11">
        <f t="shared" si="3"/>
        <v>5383361.4913377</v>
      </c>
    </row>
    <row r="11" spans="1:9" ht="12.75">
      <c r="A11">
        <v>7</v>
      </c>
      <c r="B11" s="13"/>
      <c r="C11" s="22">
        <f>'ITC Ownership Profile'!C16</f>
        <v>0</v>
      </c>
      <c r="D11" s="5">
        <f>SUM(C11/'ITC Ownership Profile'!$C$81)</f>
        <v>0</v>
      </c>
      <c r="E11" s="22">
        <f>'ITC Ownership Profile'!G16</f>
        <v>2718</v>
      </c>
      <c r="F11" s="29">
        <f t="shared" si="0"/>
        <v>0.0062355324405984095</v>
      </c>
      <c r="G11" s="15">
        <f t="shared" si="1"/>
        <v>2718</v>
      </c>
      <c r="H11" s="24">
        <f t="shared" si="2"/>
        <v>0.0053833614913377</v>
      </c>
      <c r="I11" s="11">
        <f t="shared" si="3"/>
        <v>5383361.4913377</v>
      </c>
    </row>
    <row r="12" spans="1:9" ht="12.75">
      <c r="A12">
        <v>8</v>
      </c>
      <c r="B12" s="14"/>
      <c r="C12" s="22">
        <f>'ITC Ownership Profile'!C17</f>
        <v>0</v>
      </c>
      <c r="D12" s="5">
        <f>SUM(C12/'ITC Ownership Profile'!$C$81)</f>
        <v>0</v>
      </c>
      <c r="E12" s="22">
        <f>'ITC Ownership Profile'!G17</f>
        <v>2439</v>
      </c>
      <c r="F12" s="29">
        <f t="shared" si="0"/>
        <v>0.005595461229808506</v>
      </c>
      <c r="G12" s="15">
        <f t="shared" si="1"/>
        <v>2439</v>
      </c>
      <c r="H12" s="24">
        <f t="shared" si="2"/>
        <v>0.004830764781961976</v>
      </c>
      <c r="I12" s="11">
        <f t="shared" si="3"/>
        <v>4830764.781961976</v>
      </c>
    </row>
    <row r="13" spans="1:9" ht="12.75">
      <c r="A13">
        <v>9</v>
      </c>
      <c r="B13" s="14"/>
      <c r="C13" s="22">
        <f>'ITC Ownership Profile'!C18</f>
        <v>0</v>
      </c>
      <c r="D13" s="5">
        <f>SUM(C13/'ITC Ownership Profile'!$C$81)</f>
        <v>0</v>
      </c>
      <c r="E13" s="22">
        <f>'ITC Ownership Profile'!G18</f>
        <v>1660</v>
      </c>
      <c r="F13" s="29">
        <f t="shared" si="0"/>
        <v>0.0038083089960976304</v>
      </c>
      <c r="G13" s="15">
        <f t="shared" si="1"/>
        <v>1660</v>
      </c>
      <c r="H13" s="24">
        <f t="shared" si="2"/>
        <v>0.003287851389117212</v>
      </c>
      <c r="I13" s="11">
        <f t="shared" si="3"/>
        <v>3287851.389117212</v>
      </c>
    </row>
    <row r="14" spans="1:9" ht="12.75">
      <c r="A14">
        <v>10</v>
      </c>
      <c r="B14" s="14"/>
      <c r="C14" s="22">
        <f>'ITC Ownership Profile'!C19</f>
        <v>0</v>
      </c>
      <c r="D14" s="5">
        <f>SUM(C14/'ITC Ownership Profile'!$C$81)</f>
        <v>0</v>
      </c>
      <c r="E14" s="22">
        <f>'ITC Ownership Profile'!G19</f>
        <v>4519</v>
      </c>
      <c r="F14" s="29">
        <f t="shared" si="0"/>
        <v>0.010367318285159754</v>
      </c>
      <c r="G14" s="15">
        <f t="shared" si="1"/>
        <v>4519</v>
      </c>
      <c r="H14" s="24">
        <f t="shared" si="2"/>
        <v>0.008950482185193181</v>
      </c>
      <c r="I14" s="11">
        <f t="shared" si="3"/>
        <v>8950482.185193181</v>
      </c>
    </row>
    <row r="15" spans="1:9" ht="12.75">
      <c r="A15">
        <v>11</v>
      </c>
      <c r="B15" s="14"/>
      <c r="C15" s="22">
        <f>'ITC Ownership Profile'!C20</f>
        <v>0</v>
      </c>
      <c r="D15" s="5">
        <f>SUM(C15/'ITC Ownership Profile'!$C$81)</f>
        <v>0</v>
      </c>
      <c r="E15" s="22">
        <f>'ITC Ownership Profile'!G20</f>
        <v>2705</v>
      </c>
      <c r="F15" s="29">
        <f t="shared" si="0"/>
        <v>0.006205708334002464</v>
      </c>
      <c r="G15" s="15">
        <f t="shared" si="1"/>
        <v>2705</v>
      </c>
      <c r="H15" s="24">
        <f t="shared" si="2"/>
        <v>0.005357613257567505</v>
      </c>
      <c r="I15" s="11">
        <f t="shared" si="3"/>
        <v>5357613.257567505</v>
      </c>
    </row>
    <row r="16" spans="1:9" ht="12.75">
      <c r="A16">
        <v>12</v>
      </c>
      <c r="B16" s="14"/>
      <c r="C16" s="22">
        <f>'ITC Ownership Profile'!C21</f>
        <v>0</v>
      </c>
      <c r="D16" s="5">
        <f>SUM(C16/'ITC Ownership Profile'!$C$81)</f>
        <v>0</v>
      </c>
      <c r="E16" s="22">
        <f>'ITC Ownership Profile'!G21</f>
        <v>279</v>
      </c>
      <c r="F16" s="29">
        <f t="shared" si="0"/>
        <v>0.000640071210789903</v>
      </c>
      <c r="G16" s="15">
        <f t="shared" si="1"/>
        <v>279</v>
      </c>
      <c r="H16" s="24">
        <f t="shared" si="2"/>
        <v>0.0005525967093757242</v>
      </c>
      <c r="I16" s="11">
        <f t="shared" si="3"/>
        <v>552596.7093757242</v>
      </c>
    </row>
    <row r="17" spans="1:9" ht="12.75">
      <c r="A17">
        <v>13</v>
      </c>
      <c r="B17" s="14"/>
      <c r="C17" s="22">
        <f>'ITC Ownership Profile'!C22</f>
        <v>0</v>
      </c>
      <c r="D17" s="5">
        <f>SUM(C17/'ITC Ownership Profile'!$C$81)</f>
        <v>0</v>
      </c>
      <c r="E17" s="22">
        <f>'ITC Ownership Profile'!G22</f>
        <v>279</v>
      </c>
      <c r="F17" s="29">
        <f t="shared" si="0"/>
        <v>0.000640071210789903</v>
      </c>
      <c r="G17" s="15">
        <f t="shared" si="1"/>
        <v>279</v>
      </c>
      <c r="H17" s="24">
        <f t="shared" si="2"/>
        <v>0.0005525967093757242</v>
      </c>
      <c r="I17" s="11">
        <f t="shared" si="3"/>
        <v>552596.7093757242</v>
      </c>
    </row>
    <row r="18" spans="1:9" ht="12.75">
      <c r="A18">
        <v>14</v>
      </c>
      <c r="B18" s="14"/>
      <c r="C18" s="22">
        <f>'ITC Ownership Profile'!C23</f>
        <v>0</v>
      </c>
      <c r="D18" s="5">
        <f>SUM(C18/'ITC Ownership Profile'!$C$81)</f>
        <v>0</v>
      </c>
      <c r="E18" s="22">
        <f>'ITC Ownership Profile'!G23</f>
        <v>279</v>
      </c>
      <c r="F18" s="29">
        <f t="shared" si="0"/>
        <v>0.000640071210789903</v>
      </c>
      <c r="G18" s="15">
        <f t="shared" si="1"/>
        <v>279</v>
      </c>
      <c r="H18" s="24">
        <f t="shared" si="2"/>
        <v>0.0005525967093757242</v>
      </c>
      <c r="I18" s="11">
        <f t="shared" si="3"/>
        <v>552596.7093757242</v>
      </c>
    </row>
    <row r="19" spans="1:9" ht="12.75">
      <c r="A19">
        <v>15</v>
      </c>
      <c r="B19" s="14"/>
      <c r="C19" s="22">
        <f>'ITC Ownership Profile'!C24</f>
        <v>0</v>
      </c>
      <c r="D19" s="5">
        <f>SUM(C19/'ITC Ownership Profile'!$C$81)</f>
        <v>0</v>
      </c>
      <c r="E19" s="22">
        <f>'ITC Ownership Profile'!G24</f>
        <v>279</v>
      </c>
      <c r="F19" s="29">
        <f t="shared" si="0"/>
        <v>0.000640071210789903</v>
      </c>
      <c r="G19" s="15">
        <f t="shared" si="1"/>
        <v>279</v>
      </c>
      <c r="H19" s="24">
        <f t="shared" si="2"/>
        <v>0.0005525967093757242</v>
      </c>
      <c r="I19" s="11">
        <f t="shared" si="3"/>
        <v>552596.7093757242</v>
      </c>
    </row>
    <row r="20" spans="1:9" ht="12.75">
      <c r="A20">
        <v>16</v>
      </c>
      <c r="B20" s="14"/>
      <c r="C20" s="22">
        <f>'ITC Ownership Profile'!C25</f>
        <v>0</v>
      </c>
      <c r="D20" s="5">
        <f>SUM(C20/'ITC Ownership Profile'!$C$81)</f>
        <v>0</v>
      </c>
      <c r="E20" s="22">
        <f>'ITC Ownership Profile'!G25</f>
        <v>279</v>
      </c>
      <c r="F20" s="29">
        <f t="shared" si="0"/>
        <v>0.000640071210789903</v>
      </c>
      <c r="G20" s="15">
        <f t="shared" si="1"/>
        <v>279</v>
      </c>
      <c r="H20" s="24">
        <f t="shared" si="2"/>
        <v>0.0005525967093757242</v>
      </c>
      <c r="I20" s="11">
        <f t="shared" si="3"/>
        <v>552596.7093757242</v>
      </c>
    </row>
    <row r="21" spans="1:9" ht="12.75">
      <c r="A21">
        <v>17</v>
      </c>
      <c r="B21" s="14"/>
      <c r="C21" s="22">
        <f>'ITC Ownership Profile'!C26</f>
        <v>0</v>
      </c>
      <c r="D21" s="5">
        <f>SUM(C21/'ITC Ownership Profile'!$C$81)</f>
        <v>0</v>
      </c>
      <c r="E21" s="22">
        <f>'ITC Ownership Profile'!G26</f>
        <v>558</v>
      </c>
      <c r="F21" s="29">
        <f t="shared" si="0"/>
        <v>0.001280142421579806</v>
      </c>
      <c r="G21" s="15">
        <f t="shared" si="1"/>
        <v>558</v>
      </c>
      <c r="H21" s="24">
        <f t="shared" si="2"/>
        <v>0.0011051934187514484</v>
      </c>
      <c r="I21" s="11">
        <f t="shared" si="3"/>
        <v>1105193.4187514484</v>
      </c>
    </row>
    <row r="22" spans="1:9" ht="12.75">
      <c r="A22">
        <v>18</v>
      </c>
      <c r="B22" s="14"/>
      <c r="C22" s="22">
        <f>'ITC Ownership Profile'!C27</f>
        <v>0</v>
      </c>
      <c r="D22" s="5">
        <f>SUM(C22/'ITC Ownership Profile'!$C$81)</f>
        <v>0</v>
      </c>
      <c r="E22" s="22">
        <f>'ITC Ownership Profile'!G27</f>
        <v>558</v>
      </c>
      <c r="F22" s="29">
        <f t="shared" si="0"/>
        <v>0.001280142421579806</v>
      </c>
      <c r="G22" s="15">
        <f t="shared" si="1"/>
        <v>558</v>
      </c>
      <c r="H22" s="24">
        <f t="shared" si="2"/>
        <v>0.0011051934187514484</v>
      </c>
      <c r="I22" s="11">
        <f t="shared" si="3"/>
        <v>1105193.4187514484</v>
      </c>
    </row>
    <row r="23" spans="1:9" ht="12.75">
      <c r="A23">
        <v>19</v>
      </c>
      <c r="B23" s="14"/>
      <c r="C23" s="22">
        <f>'ITC Ownership Profile'!C28</f>
        <v>0</v>
      </c>
      <c r="D23" s="5">
        <f>SUM(C23/'ITC Ownership Profile'!$C$81)</f>
        <v>0</v>
      </c>
      <c r="E23" s="22">
        <f>'ITC Ownership Profile'!G28</f>
        <v>558</v>
      </c>
      <c r="F23" s="29">
        <f t="shared" si="0"/>
        <v>0.001280142421579806</v>
      </c>
      <c r="G23" s="15">
        <f t="shared" si="1"/>
        <v>558</v>
      </c>
      <c r="H23" s="24">
        <f t="shared" si="2"/>
        <v>0.0011051934187514484</v>
      </c>
      <c r="I23" s="11">
        <f t="shared" si="3"/>
        <v>1105193.4187514484</v>
      </c>
    </row>
    <row r="24" spans="1:9" ht="12.75">
      <c r="A24">
        <v>20</v>
      </c>
      <c r="B24" s="14"/>
      <c r="C24" s="22">
        <f>'ITC Ownership Profile'!C29</f>
        <v>0</v>
      </c>
      <c r="D24" s="5">
        <f>SUM(C24/'ITC Ownership Profile'!$C$81)</f>
        <v>0</v>
      </c>
      <c r="E24" s="22">
        <f>'ITC Ownership Profile'!G29</f>
        <v>558</v>
      </c>
      <c r="F24" s="29">
        <f t="shared" si="0"/>
        <v>0.001280142421579806</v>
      </c>
      <c r="G24" s="15">
        <f t="shared" si="1"/>
        <v>558</v>
      </c>
      <c r="H24" s="24">
        <f t="shared" si="2"/>
        <v>0.0011051934187514484</v>
      </c>
      <c r="I24" s="11">
        <f t="shared" si="3"/>
        <v>1105193.4187514484</v>
      </c>
    </row>
    <row r="25" spans="1:9" ht="12.75">
      <c r="A25">
        <v>21</v>
      </c>
      <c r="B25" s="14"/>
      <c r="C25" s="22">
        <f>'ITC Ownership Profile'!C30</f>
        <v>0</v>
      </c>
      <c r="D25" s="5">
        <f>SUM(C25/'ITC Ownership Profile'!$C$81)</f>
        <v>0</v>
      </c>
      <c r="E25" s="22">
        <f>'ITC Ownership Profile'!G30</f>
        <v>558</v>
      </c>
      <c r="F25" s="29">
        <f t="shared" si="0"/>
        <v>0.001280142421579806</v>
      </c>
      <c r="G25" s="15">
        <f t="shared" si="1"/>
        <v>558</v>
      </c>
      <c r="H25" s="24">
        <f t="shared" si="2"/>
        <v>0.0011051934187514484</v>
      </c>
      <c r="I25" s="11">
        <f t="shared" si="3"/>
        <v>1105193.4187514484</v>
      </c>
    </row>
    <row r="26" spans="1:9" ht="12.75">
      <c r="A26">
        <v>22</v>
      </c>
      <c r="B26" s="14"/>
      <c r="C26" s="22">
        <f>'ITC Ownership Profile'!C31</f>
        <v>0</v>
      </c>
      <c r="D26" s="5">
        <f>SUM(C26/'ITC Ownership Profile'!$C$81)</f>
        <v>0</v>
      </c>
      <c r="E26" s="22">
        <f>'ITC Ownership Profile'!G31</f>
        <v>558</v>
      </c>
      <c r="F26" s="29">
        <f t="shared" si="0"/>
        <v>0.001280142421579806</v>
      </c>
      <c r="G26" s="15">
        <f t="shared" si="1"/>
        <v>558</v>
      </c>
      <c r="H26" s="24">
        <f t="shared" si="2"/>
        <v>0.0011051934187514484</v>
      </c>
      <c r="I26" s="11">
        <f t="shared" si="3"/>
        <v>1105193.4187514484</v>
      </c>
    </row>
    <row r="27" spans="1:9" ht="12.75">
      <c r="A27">
        <v>23</v>
      </c>
      <c r="B27" s="14"/>
      <c r="C27" s="22">
        <f>'ITC Ownership Profile'!C32</f>
        <v>0</v>
      </c>
      <c r="D27" s="5">
        <f>SUM(C27/'ITC Ownership Profile'!$C$81)</f>
        <v>0</v>
      </c>
      <c r="E27" s="22">
        <f>'ITC Ownership Profile'!G32</f>
        <v>558</v>
      </c>
      <c r="F27" s="29">
        <f t="shared" si="0"/>
        <v>0.001280142421579806</v>
      </c>
      <c r="G27" s="15">
        <f t="shared" si="1"/>
        <v>558</v>
      </c>
      <c r="H27" s="24">
        <f t="shared" si="2"/>
        <v>0.0011051934187514484</v>
      </c>
      <c r="I27" s="11">
        <f t="shared" si="3"/>
        <v>1105193.4187514484</v>
      </c>
    </row>
    <row r="28" spans="1:9" ht="12.75">
      <c r="A28">
        <v>24</v>
      </c>
      <c r="B28" s="14"/>
      <c r="C28" s="22">
        <f>'ITC Ownership Profile'!C33</f>
        <v>0</v>
      </c>
      <c r="D28" s="5">
        <f>SUM(C28/'ITC Ownership Profile'!$C$81)</f>
        <v>0</v>
      </c>
      <c r="E28" s="22">
        <f>'ITC Ownership Profile'!G33</f>
        <v>558</v>
      </c>
      <c r="F28" s="29">
        <f t="shared" si="0"/>
        <v>0.001280142421579806</v>
      </c>
      <c r="G28" s="15">
        <f t="shared" si="1"/>
        <v>558</v>
      </c>
      <c r="H28" s="24">
        <f t="shared" si="2"/>
        <v>0.0011051934187514484</v>
      </c>
      <c r="I28" s="11">
        <f t="shared" si="3"/>
        <v>1105193.4187514484</v>
      </c>
    </row>
    <row r="29" spans="1:9" ht="12.75">
      <c r="A29">
        <v>25</v>
      </c>
      <c r="B29" s="14"/>
      <c r="C29" s="22">
        <f>'ITC Ownership Profile'!C34</f>
        <v>0</v>
      </c>
      <c r="D29" s="5">
        <f>SUM(C29/'ITC Ownership Profile'!$C$81)</f>
        <v>0</v>
      </c>
      <c r="E29" s="22">
        <f>'ITC Ownership Profile'!G34</f>
        <v>93</v>
      </c>
      <c r="F29" s="29">
        <f t="shared" si="0"/>
        <v>0.00021335707026330097</v>
      </c>
      <c r="G29" s="15">
        <f t="shared" si="1"/>
        <v>93</v>
      </c>
      <c r="H29" s="24">
        <f t="shared" si="2"/>
        <v>0.0001841989031252414</v>
      </c>
      <c r="I29" s="11">
        <f t="shared" si="3"/>
        <v>184198.9031252414</v>
      </c>
    </row>
    <row r="30" spans="1:9" ht="12.75">
      <c r="A30">
        <v>26</v>
      </c>
      <c r="B30" s="14"/>
      <c r="C30" s="38">
        <f>'ITC Ownership Profile'!C35</f>
        <v>0</v>
      </c>
      <c r="D30" s="39">
        <f>SUM(C30/'ITC Ownership Profile'!$C$81)</f>
        <v>0</v>
      </c>
      <c r="E30" s="22">
        <f>'ITC Ownership Profile'!G35</f>
        <v>658</v>
      </c>
      <c r="F30" s="29">
        <f t="shared" si="0"/>
        <v>0.0015095586261640005</v>
      </c>
      <c r="G30" s="21">
        <f t="shared" si="1"/>
        <v>658</v>
      </c>
      <c r="H30" s="25">
        <f t="shared" si="2"/>
        <v>0.0013032567554452563</v>
      </c>
      <c r="I30" s="41">
        <f t="shared" si="3"/>
        <v>1303256.7554452564</v>
      </c>
    </row>
    <row r="31" spans="1:9" ht="12.75">
      <c r="A31">
        <v>27</v>
      </c>
      <c r="B31" s="13"/>
      <c r="C31" s="38">
        <f>'ITC Ownership Profile'!C36</f>
        <v>0</v>
      </c>
      <c r="D31" s="39">
        <f>SUM(C31/'ITC Ownership Profile'!$C$81)</f>
        <v>0</v>
      </c>
      <c r="E31" s="38">
        <f>'ITC Ownership Profile'!G36</f>
        <v>558</v>
      </c>
      <c r="F31" s="29">
        <f t="shared" si="0"/>
        <v>0.001280142421579806</v>
      </c>
      <c r="G31" s="21">
        <f>SUM(C31+E31)</f>
        <v>558</v>
      </c>
      <c r="H31" s="25">
        <f t="shared" si="2"/>
        <v>0.0011051934187514484</v>
      </c>
      <c r="I31" s="41">
        <f t="shared" si="3"/>
        <v>1105193.4187514484</v>
      </c>
    </row>
    <row r="32" spans="1:9" ht="12.75">
      <c r="A32">
        <v>28</v>
      </c>
      <c r="B32" s="14"/>
      <c r="C32" s="38">
        <f>'ITC Ownership Profile'!C37</f>
        <v>0</v>
      </c>
      <c r="D32" s="39">
        <f>SUM(C32/'ITC Ownership Profile'!$C$81)</f>
        <v>0</v>
      </c>
      <c r="E32" s="38">
        <f>'ITC Ownership Profile'!G37</f>
        <v>100</v>
      </c>
      <c r="F32" s="29">
        <f t="shared" si="0"/>
        <v>0.0002294162045841946</v>
      </c>
      <c r="G32" s="21">
        <f t="shared" si="1"/>
        <v>100</v>
      </c>
      <c r="H32" s="25">
        <f t="shared" si="2"/>
        <v>0.00019806333669380796</v>
      </c>
      <c r="I32" s="41">
        <f t="shared" si="3"/>
        <v>198063.33669380797</v>
      </c>
    </row>
    <row r="33" spans="1:9" ht="12.75">
      <c r="A33">
        <v>29</v>
      </c>
      <c r="B33" s="14"/>
      <c r="C33" s="38">
        <f>'ITC Ownership Profile'!C38</f>
        <v>0</v>
      </c>
      <c r="D33" s="39">
        <f>SUM(C33/'ITC Ownership Profile'!$C$81)</f>
        <v>0</v>
      </c>
      <c r="E33" s="38">
        <f>'ITC Ownership Profile'!G38</f>
        <v>300</v>
      </c>
      <c r="F33" s="29">
        <f t="shared" si="0"/>
        <v>0.0006882486137525838</v>
      </c>
      <c r="G33" s="21">
        <f t="shared" si="1"/>
        <v>300</v>
      </c>
      <c r="H33" s="25">
        <f t="shared" si="2"/>
        <v>0.0005941900100814238</v>
      </c>
      <c r="I33" s="41">
        <f t="shared" si="3"/>
        <v>594190.0100814238</v>
      </c>
    </row>
    <row r="34" spans="1:9" ht="12.75">
      <c r="A34">
        <v>30</v>
      </c>
      <c r="B34" s="14"/>
      <c r="C34" s="38">
        <f>'ITC Ownership Profile'!C39</f>
        <v>0</v>
      </c>
      <c r="D34" s="39">
        <f>SUM(C34/'ITC Ownership Profile'!$C$81)</f>
        <v>0</v>
      </c>
      <c r="E34" s="38">
        <f>'ITC Ownership Profile'!G39</f>
        <v>48</v>
      </c>
      <c r="F34" s="29">
        <f t="shared" si="0"/>
        <v>0.0001101197782004134</v>
      </c>
      <c r="G34" s="21">
        <f t="shared" si="1"/>
        <v>48</v>
      </c>
      <c r="H34" s="25">
        <f t="shared" si="2"/>
        <v>9.507040161302781E-05</v>
      </c>
      <c r="I34" s="41">
        <f t="shared" si="3"/>
        <v>95070.4016130278</v>
      </c>
    </row>
    <row r="35" spans="1:9" ht="12.75">
      <c r="A35">
        <v>31</v>
      </c>
      <c r="B35" s="14"/>
      <c r="C35" s="38">
        <f>'ITC Ownership Profile'!C40</f>
        <v>0</v>
      </c>
      <c r="D35" s="39">
        <f>SUM(C35/'ITC Ownership Profile'!$C$81)</f>
        <v>0</v>
      </c>
      <c r="E35" s="38">
        <f>'ITC Ownership Profile'!G40</f>
        <v>100</v>
      </c>
      <c r="F35" s="29">
        <f t="shared" si="0"/>
        <v>0.0002294162045841946</v>
      </c>
      <c r="G35" s="21">
        <f>SUM(C35+E35)</f>
        <v>100</v>
      </c>
      <c r="H35" s="25">
        <f t="shared" si="2"/>
        <v>0.00019806333669380796</v>
      </c>
      <c r="I35" s="41">
        <f t="shared" si="3"/>
        <v>198063.33669380797</v>
      </c>
    </row>
    <row r="36" spans="1:13" s="13" customFormat="1" ht="12.75">
      <c r="A36">
        <v>32</v>
      </c>
      <c r="B36" s="14"/>
      <c r="C36" s="38">
        <f>'ITC Ownership Profile'!C41</f>
        <v>0</v>
      </c>
      <c r="D36" s="39">
        <f>SUM(C36/'ITC Ownership Profile'!$C$81)</f>
        <v>0</v>
      </c>
      <c r="E36" s="38">
        <f>'ITC Ownership Profile'!G41</f>
        <v>47</v>
      </c>
      <c r="F36" s="29">
        <f t="shared" si="0"/>
        <v>0.00010782561615457146</v>
      </c>
      <c r="G36" s="21">
        <f aca="true" t="shared" si="4" ref="G36:G74">SUM(C36+E36)</f>
        <v>47</v>
      </c>
      <c r="H36" s="25">
        <f t="shared" si="2"/>
        <v>9.308976824608974E-05</v>
      </c>
      <c r="I36" s="41">
        <f t="shared" si="3"/>
        <v>93089.76824608973</v>
      </c>
      <c r="J36"/>
      <c r="K36"/>
      <c r="L36"/>
      <c r="M36"/>
    </row>
    <row r="37" spans="1:9" ht="12.75">
      <c r="A37">
        <v>33</v>
      </c>
      <c r="B37" s="14"/>
      <c r="C37" s="38">
        <f>'ITC Ownership Profile'!C42</f>
        <v>0</v>
      </c>
      <c r="D37" s="39">
        <f>SUM(C37/'ITC Ownership Profile'!$C$81)</f>
        <v>0</v>
      </c>
      <c r="E37" s="38">
        <f>'ITC Ownership Profile'!G42</f>
        <v>2323</v>
      </c>
      <c r="F37" s="29">
        <f aca="true" t="shared" si="5" ref="F37:F67">SUM(E37/$E$75)</f>
        <v>0.00532933843249084</v>
      </c>
      <c r="G37" s="21">
        <f t="shared" si="4"/>
        <v>2323</v>
      </c>
      <c r="H37" s="25">
        <f aca="true" t="shared" si="6" ref="H37:H67">SUM(G37/$G$75)</f>
        <v>0.004601011311397158</v>
      </c>
      <c r="I37" s="41">
        <f t="shared" si="3"/>
        <v>4601011.311397159</v>
      </c>
    </row>
    <row r="38" spans="1:9" ht="12.75">
      <c r="A38">
        <v>34</v>
      </c>
      <c r="B38" s="14"/>
      <c r="C38" s="38">
        <f>'ITC Ownership Profile'!C43</f>
        <v>0</v>
      </c>
      <c r="D38" s="39">
        <f>SUM(C38/'ITC Ownership Profile'!$C$81)</f>
        <v>0</v>
      </c>
      <c r="E38" s="48">
        <f>'ITC Ownership Profile'!G43</f>
        <v>1873</v>
      </c>
      <c r="F38" s="29">
        <f t="shared" si="5"/>
        <v>0.004296965511861965</v>
      </c>
      <c r="G38" s="21">
        <f t="shared" si="4"/>
        <v>1873</v>
      </c>
      <c r="H38" s="25">
        <f t="shared" si="6"/>
        <v>0.0037097262962750227</v>
      </c>
      <c r="I38" s="41">
        <f t="shared" si="3"/>
        <v>3709726.296275023</v>
      </c>
    </row>
    <row r="39" spans="1:9" ht="12.75">
      <c r="A39">
        <v>35</v>
      </c>
      <c r="B39" s="14"/>
      <c r="C39" s="38">
        <f>'ITC Ownership Profile'!C44</f>
        <v>0</v>
      </c>
      <c r="D39" s="39">
        <f>SUM(C39/'ITC Ownership Profile'!$C$81)</f>
        <v>0</v>
      </c>
      <c r="E39" s="48">
        <f>'ITC Ownership Profile'!G44</f>
        <v>1500</v>
      </c>
      <c r="F39" s="29">
        <f t="shared" si="5"/>
        <v>0.003441243068762919</v>
      </c>
      <c r="G39" s="21">
        <f t="shared" si="4"/>
        <v>1500</v>
      </c>
      <c r="H39" s="25">
        <f t="shared" si="6"/>
        <v>0.002970950050407119</v>
      </c>
      <c r="I39" s="41">
        <f t="shared" si="3"/>
        <v>2970950.050407119</v>
      </c>
    </row>
    <row r="40" spans="1:9" ht="12.75">
      <c r="A40">
        <v>36</v>
      </c>
      <c r="B40" s="14"/>
      <c r="C40" s="38">
        <f>'ITC Ownership Profile'!C45</f>
        <v>0</v>
      </c>
      <c r="D40" s="39">
        <f>SUM(C40/'ITC Ownership Profile'!$C$81)</f>
        <v>0</v>
      </c>
      <c r="E40" s="48">
        <f>'ITC Ownership Profile'!G45</f>
        <v>1000</v>
      </c>
      <c r="F40" s="29">
        <f t="shared" si="5"/>
        <v>0.002294162045841946</v>
      </c>
      <c r="G40" s="21">
        <f t="shared" si="4"/>
        <v>1000</v>
      </c>
      <c r="H40" s="25">
        <f t="shared" si="6"/>
        <v>0.0019806333669380796</v>
      </c>
      <c r="I40" s="41">
        <f t="shared" si="3"/>
        <v>1980633.3669380797</v>
      </c>
    </row>
    <row r="41" spans="1:9" ht="12.75">
      <c r="A41">
        <v>37</v>
      </c>
      <c r="B41" s="14"/>
      <c r="C41" s="38">
        <f>'ITC Ownership Profile'!C46</f>
        <v>0</v>
      </c>
      <c r="D41" s="39">
        <f>SUM(C41/'ITC Ownership Profile'!$C$81)</f>
        <v>0</v>
      </c>
      <c r="E41" s="48">
        <f>'ITC Ownership Profile'!G46</f>
        <v>3717</v>
      </c>
      <c r="F41" s="29">
        <f t="shared" si="5"/>
        <v>0.008527400324394514</v>
      </c>
      <c r="G41" s="21">
        <f t="shared" si="4"/>
        <v>3717</v>
      </c>
      <c r="H41" s="25">
        <f t="shared" si="6"/>
        <v>0.007362014224908842</v>
      </c>
      <c r="I41" s="41">
        <f t="shared" si="3"/>
        <v>7362014.224908842</v>
      </c>
    </row>
    <row r="42" spans="1:9" ht="12.75">
      <c r="A42">
        <v>38</v>
      </c>
      <c r="B42" s="14"/>
      <c r="C42" s="38">
        <f>'ITC Ownership Profile'!C47</f>
        <v>0</v>
      </c>
      <c r="D42" s="39">
        <f>SUM(C42/'ITC Ownership Profile'!$C$81)</f>
        <v>0</v>
      </c>
      <c r="E42" s="48">
        <f>'ITC Ownership Profile'!G47</f>
        <v>300</v>
      </c>
      <c r="F42" s="29">
        <f t="shared" si="5"/>
        <v>0.0006882486137525838</v>
      </c>
      <c r="G42" s="21">
        <f t="shared" si="4"/>
        <v>300</v>
      </c>
      <c r="H42" s="25">
        <f t="shared" si="6"/>
        <v>0.0005941900100814238</v>
      </c>
      <c r="I42" s="41">
        <f t="shared" si="3"/>
        <v>594190.0100814238</v>
      </c>
    </row>
    <row r="43" spans="1:9" ht="12.75">
      <c r="A43">
        <v>39</v>
      </c>
      <c r="B43" s="14"/>
      <c r="C43" s="38">
        <f>'ITC Ownership Profile'!C48</f>
        <v>0</v>
      </c>
      <c r="D43" s="39">
        <f>SUM(C43/'ITC Ownership Profile'!$C$81)</f>
        <v>0</v>
      </c>
      <c r="E43" s="48">
        <f>'ITC Ownership Profile'!G48</f>
        <v>47</v>
      </c>
      <c r="F43" s="29">
        <f t="shared" si="5"/>
        <v>0.00010782561615457146</v>
      </c>
      <c r="G43" s="21">
        <f t="shared" si="4"/>
        <v>47</v>
      </c>
      <c r="H43" s="25">
        <f t="shared" si="6"/>
        <v>9.308976824608974E-05</v>
      </c>
      <c r="I43" s="41">
        <f t="shared" si="3"/>
        <v>93089.76824608973</v>
      </c>
    </row>
    <row r="44" spans="1:9" ht="12.75">
      <c r="A44">
        <v>40</v>
      </c>
      <c r="B44" s="14"/>
      <c r="C44" s="38">
        <f>'ITC Ownership Profile'!C49</f>
        <v>0</v>
      </c>
      <c r="D44" s="39">
        <f>SUM(C44/'ITC Ownership Profile'!$C$81)</f>
        <v>0</v>
      </c>
      <c r="E44" s="48">
        <f>'ITC Ownership Profile'!G49</f>
        <v>47</v>
      </c>
      <c r="F44" s="29">
        <f t="shared" si="5"/>
        <v>0.00010782561615457146</v>
      </c>
      <c r="G44" s="21">
        <f t="shared" si="4"/>
        <v>47</v>
      </c>
      <c r="H44" s="25">
        <f t="shared" si="6"/>
        <v>9.308976824608974E-05</v>
      </c>
      <c r="I44" s="41">
        <f t="shared" si="3"/>
        <v>93089.76824608973</v>
      </c>
    </row>
    <row r="45" spans="1:9" ht="12.75">
      <c r="A45">
        <v>41</v>
      </c>
      <c r="B45" s="14"/>
      <c r="C45" s="38">
        <f>'ITC Ownership Profile'!C50</f>
        <v>0</v>
      </c>
      <c r="D45" s="39">
        <f>SUM(C45/'ITC Ownership Profile'!$C$81)</f>
        <v>0</v>
      </c>
      <c r="E45" s="48">
        <f>'ITC Ownership Profile'!G50</f>
        <v>100</v>
      </c>
      <c r="F45" s="29">
        <f t="shared" si="5"/>
        <v>0.0002294162045841946</v>
      </c>
      <c r="G45" s="21">
        <f t="shared" si="4"/>
        <v>100</v>
      </c>
      <c r="H45" s="25">
        <f t="shared" si="6"/>
        <v>0.00019806333669380796</v>
      </c>
      <c r="I45" s="41">
        <f t="shared" si="3"/>
        <v>198063.33669380797</v>
      </c>
    </row>
    <row r="46" spans="1:9" ht="12.75">
      <c r="A46">
        <v>42</v>
      </c>
      <c r="B46" s="14"/>
      <c r="C46" s="38">
        <f>'ITC Ownership Profile'!C51</f>
        <v>0</v>
      </c>
      <c r="D46" s="39">
        <f>SUM(C46/'ITC Ownership Profile'!$C$81)</f>
        <v>0</v>
      </c>
      <c r="E46" s="48">
        <f>'ITC Ownership Profile'!G51</f>
        <v>200</v>
      </c>
      <c r="F46" s="29">
        <f t="shared" si="5"/>
        <v>0.0004588324091683892</v>
      </c>
      <c r="G46" s="21">
        <f t="shared" si="4"/>
        <v>200</v>
      </c>
      <c r="H46" s="25">
        <f t="shared" si="6"/>
        <v>0.0003961266733876159</v>
      </c>
      <c r="I46" s="41">
        <f t="shared" si="3"/>
        <v>396126.67338761594</v>
      </c>
    </row>
    <row r="47" spans="1:9" ht="12.75">
      <c r="A47">
        <v>43</v>
      </c>
      <c r="B47" s="14"/>
      <c r="C47" s="38">
        <f>'ITC Ownership Profile'!C52</f>
        <v>0</v>
      </c>
      <c r="D47" s="39">
        <f>SUM(C47/'ITC Ownership Profile'!$C$81)</f>
        <v>0</v>
      </c>
      <c r="E47" s="48">
        <f>'ITC Ownership Profile'!G52</f>
        <v>100</v>
      </c>
      <c r="F47" s="29">
        <f t="shared" si="5"/>
        <v>0.0002294162045841946</v>
      </c>
      <c r="G47" s="21">
        <f t="shared" si="4"/>
        <v>100</v>
      </c>
      <c r="H47" s="25">
        <f t="shared" si="6"/>
        <v>0.00019806333669380796</v>
      </c>
      <c r="I47" s="41">
        <f t="shared" si="3"/>
        <v>198063.33669380797</v>
      </c>
    </row>
    <row r="48" spans="1:9" ht="12.75">
      <c r="A48">
        <v>44</v>
      </c>
      <c r="B48" s="14"/>
      <c r="C48" s="38">
        <f>'ITC Ownership Profile'!C53</f>
        <v>0</v>
      </c>
      <c r="D48" s="39">
        <f>SUM(C48/'ITC Ownership Profile'!$C$81)</f>
        <v>0</v>
      </c>
      <c r="E48" s="48">
        <f>'ITC Ownership Profile'!G53</f>
        <v>250</v>
      </c>
      <c r="F48" s="29">
        <f t="shared" si="5"/>
        <v>0.0005735405114604865</v>
      </c>
      <c r="G48" s="21">
        <f t="shared" si="4"/>
        <v>250</v>
      </c>
      <c r="H48" s="25">
        <f t="shared" si="6"/>
        <v>0.0004951583417345199</v>
      </c>
      <c r="I48" s="41">
        <f t="shared" si="3"/>
        <v>495158.3417345199</v>
      </c>
    </row>
    <row r="49" spans="1:9" ht="12.75">
      <c r="A49">
        <v>45</v>
      </c>
      <c r="B49" s="14"/>
      <c r="C49" s="38">
        <f>'ITC Ownership Profile'!C54</f>
        <v>0</v>
      </c>
      <c r="D49" s="39">
        <f>SUM(C49/'ITC Ownership Profile'!$C$81)</f>
        <v>0</v>
      </c>
      <c r="E49" s="48">
        <f>'ITC Ownership Profile'!G54</f>
        <v>100</v>
      </c>
      <c r="F49" s="29">
        <f t="shared" si="5"/>
        <v>0.0002294162045841946</v>
      </c>
      <c r="G49" s="21">
        <f t="shared" si="4"/>
        <v>100</v>
      </c>
      <c r="H49" s="25">
        <f t="shared" si="6"/>
        <v>0.00019806333669380796</v>
      </c>
      <c r="I49" s="41">
        <f t="shared" si="3"/>
        <v>198063.33669380797</v>
      </c>
    </row>
    <row r="50" spans="1:9" ht="12.75">
      <c r="A50">
        <v>46</v>
      </c>
      <c r="B50" s="14"/>
      <c r="C50" s="38">
        <f>'ITC Ownership Profile'!C55</f>
        <v>0</v>
      </c>
      <c r="D50" s="39">
        <f>SUM(C50/'ITC Ownership Profile'!$C$81)</f>
        <v>0</v>
      </c>
      <c r="E50" s="48">
        <f>'ITC Ownership Profile'!G55</f>
        <v>10</v>
      </c>
      <c r="F50" s="29">
        <f t="shared" si="5"/>
        <v>2.294162045841946E-05</v>
      </c>
      <c r="G50" s="21">
        <f t="shared" si="4"/>
        <v>10</v>
      </c>
      <c r="H50" s="25">
        <f t="shared" si="6"/>
        <v>1.9806333669380794E-05</v>
      </c>
      <c r="I50" s="41">
        <f t="shared" si="3"/>
        <v>19806.333669380794</v>
      </c>
    </row>
    <row r="51" spans="1:9" ht="12.75">
      <c r="A51">
        <v>47</v>
      </c>
      <c r="B51" s="14"/>
      <c r="C51" s="38">
        <f>'ITC Ownership Profile'!C56</f>
        <v>0</v>
      </c>
      <c r="D51" s="39">
        <f>SUM(C51/'ITC Ownership Profile'!$C$81)</f>
        <v>0</v>
      </c>
      <c r="E51" s="48">
        <f>'ITC Ownership Profile'!G56</f>
        <v>1000</v>
      </c>
      <c r="F51" s="29">
        <f t="shared" si="5"/>
        <v>0.002294162045841946</v>
      </c>
      <c r="G51" s="21">
        <f t="shared" si="4"/>
        <v>1000</v>
      </c>
      <c r="H51" s="25">
        <f t="shared" si="6"/>
        <v>0.0019806333669380796</v>
      </c>
      <c r="I51" s="41">
        <f t="shared" si="3"/>
        <v>1980633.3669380797</v>
      </c>
    </row>
    <row r="52" spans="1:9" ht="12.75">
      <c r="A52">
        <v>48</v>
      </c>
      <c r="B52" s="14"/>
      <c r="C52" s="38">
        <f>'ITC Ownership Profile'!C57</f>
        <v>0</v>
      </c>
      <c r="D52" s="39">
        <f>SUM(C52/'ITC Ownership Profile'!$C$81)</f>
        <v>0</v>
      </c>
      <c r="E52" s="48">
        <f>'ITC Ownership Profile'!G57</f>
        <v>230</v>
      </c>
      <c r="F52" s="29">
        <f t="shared" si="5"/>
        <v>0.0005276572705436476</v>
      </c>
      <c r="G52" s="21">
        <f t="shared" si="4"/>
        <v>230</v>
      </c>
      <c r="H52" s="25">
        <f t="shared" si="6"/>
        <v>0.0004555456743957583</v>
      </c>
      <c r="I52" s="41">
        <f t="shared" si="3"/>
        <v>455545.67439575825</v>
      </c>
    </row>
    <row r="53" spans="1:9" ht="12.75">
      <c r="A53">
        <v>49</v>
      </c>
      <c r="B53" s="14"/>
      <c r="C53" s="38">
        <f>'ITC Ownership Profile'!C58</f>
        <v>0</v>
      </c>
      <c r="D53" s="39">
        <f>SUM(C53/'ITC Ownership Profile'!$C$81)</f>
        <v>0</v>
      </c>
      <c r="E53" s="48">
        <f>'ITC Ownership Profile'!G58</f>
        <v>14</v>
      </c>
      <c r="F53" s="29">
        <f t="shared" si="5"/>
        <v>3.211826864178724E-05</v>
      </c>
      <c r="G53" s="21">
        <f t="shared" si="4"/>
        <v>14</v>
      </c>
      <c r="H53" s="25">
        <f t="shared" si="6"/>
        <v>2.7728867137133114E-05</v>
      </c>
      <c r="I53" s="41">
        <f t="shared" si="3"/>
        <v>27728.867137133115</v>
      </c>
    </row>
    <row r="54" spans="1:9" ht="12.75">
      <c r="A54">
        <v>50</v>
      </c>
      <c r="B54" s="14"/>
      <c r="C54" s="38">
        <f>'ITC Ownership Profile'!C59</f>
        <v>0</v>
      </c>
      <c r="D54" s="39">
        <f>SUM(C54/'ITC Ownership Profile'!$C$81)</f>
        <v>0</v>
      </c>
      <c r="E54" s="48">
        <f>'ITC Ownership Profile'!G59</f>
        <v>20</v>
      </c>
      <c r="F54" s="29">
        <f t="shared" si="5"/>
        <v>4.588324091683892E-05</v>
      </c>
      <c r="G54" s="21">
        <f t="shared" si="4"/>
        <v>20</v>
      </c>
      <c r="H54" s="25">
        <f t="shared" si="6"/>
        <v>3.961266733876159E-05</v>
      </c>
      <c r="I54" s="41">
        <f t="shared" si="3"/>
        <v>39612.66733876159</v>
      </c>
    </row>
    <row r="55" spans="1:9" ht="12.75">
      <c r="A55">
        <v>51</v>
      </c>
      <c r="B55" s="14"/>
      <c r="C55" s="38">
        <f>'ITC Ownership Profile'!C60</f>
        <v>0</v>
      </c>
      <c r="D55" s="39">
        <f>SUM(C55/'ITC Ownership Profile'!$C$81)</f>
        <v>0</v>
      </c>
      <c r="E55" s="48">
        <f>'ITC Ownership Profile'!G60</f>
        <v>109</v>
      </c>
      <c r="F55" s="29">
        <f t="shared" si="5"/>
        <v>0.0002500636629967721</v>
      </c>
      <c r="G55" s="21">
        <f t="shared" si="4"/>
        <v>109</v>
      </c>
      <c r="H55" s="25">
        <f t="shared" si="6"/>
        <v>0.00021588903699625066</v>
      </c>
      <c r="I55" s="41">
        <f t="shared" si="3"/>
        <v>215889.03699625065</v>
      </c>
    </row>
    <row r="56" spans="1:9" ht="12.75">
      <c r="A56">
        <v>52</v>
      </c>
      <c r="B56" s="14"/>
      <c r="C56" s="38">
        <f>'ITC Ownership Profile'!C61</f>
        <v>0</v>
      </c>
      <c r="D56" s="39">
        <f>SUM(C56/'ITC Ownership Profile'!$C$81)</f>
        <v>0</v>
      </c>
      <c r="E56" s="48">
        <f>'ITC Ownership Profile'!G61</f>
        <v>50</v>
      </c>
      <c r="F56" s="29">
        <f t="shared" si="5"/>
        <v>0.0001147081022920973</v>
      </c>
      <c r="G56" s="21">
        <f t="shared" si="4"/>
        <v>50</v>
      </c>
      <c r="H56" s="25">
        <f t="shared" si="6"/>
        <v>9.903166834690398E-05</v>
      </c>
      <c r="I56" s="41">
        <f t="shared" si="3"/>
        <v>99031.66834690399</v>
      </c>
    </row>
    <row r="57" spans="1:9" ht="12.75">
      <c r="A57">
        <v>53</v>
      </c>
      <c r="B57" s="14"/>
      <c r="C57" s="38">
        <f>'ITC Ownership Profile'!C62</f>
        <v>0</v>
      </c>
      <c r="D57" s="39">
        <f>SUM(C57/'ITC Ownership Profile'!$C$81)</f>
        <v>0</v>
      </c>
      <c r="E57" s="48">
        <f>'ITC Ownership Profile'!G62</f>
        <v>100</v>
      </c>
      <c r="F57" s="29">
        <f t="shared" si="5"/>
        <v>0.0002294162045841946</v>
      </c>
      <c r="G57" s="21">
        <f t="shared" si="4"/>
        <v>100</v>
      </c>
      <c r="H57" s="25">
        <f t="shared" si="6"/>
        <v>0.00019806333669380796</v>
      </c>
      <c r="I57" s="41">
        <f t="shared" si="3"/>
        <v>198063.33669380797</v>
      </c>
    </row>
    <row r="58" spans="1:9" ht="12.75">
      <c r="A58">
        <v>54</v>
      </c>
      <c r="B58" s="14"/>
      <c r="C58" s="38">
        <f>'ITC Ownership Profile'!C63</f>
        <v>0</v>
      </c>
      <c r="D58" s="39">
        <f>SUM(C58/'ITC Ownership Profile'!$C$81)</f>
        <v>0</v>
      </c>
      <c r="E58" s="48">
        <f>'ITC Ownership Profile'!G63</f>
        <v>50</v>
      </c>
      <c r="F58" s="29">
        <f t="shared" si="5"/>
        <v>0.0001147081022920973</v>
      </c>
      <c r="G58" s="21">
        <f t="shared" si="4"/>
        <v>50</v>
      </c>
      <c r="H58" s="25">
        <f t="shared" si="6"/>
        <v>9.903166834690398E-05</v>
      </c>
      <c r="I58" s="41">
        <f t="shared" si="3"/>
        <v>99031.66834690399</v>
      </c>
    </row>
    <row r="59" spans="1:9" ht="12.75">
      <c r="A59">
        <v>55</v>
      </c>
      <c r="B59" s="14"/>
      <c r="C59" s="38">
        <f>'ITC Ownership Profile'!C64</f>
        <v>0</v>
      </c>
      <c r="D59" s="39">
        <f>SUM(C59/'ITC Ownership Profile'!$C$81)</f>
        <v>0</v>
      </c>
      <c r="E59" s="48">
        <f>'ITC Ownership Profile'!G64</f>
        <v>50</v>
      </c>
      <c r="F59" s="29">
        <f t="shared" si="5"/>
        <v>0.0001147081022920973</v>
      </c>
      <c r="G59" s="21">
        <f t="shared" si="4"/>
        <v>50</v>
      </c>
      <c r="H59" s="25">
        <f t="shared" si="6"/>
        <v>9.903166834690398E-05</v>
      </c>
      <c r="I59" s="41">
        <f t="shared" si="3"/>
        <v>99031.66834690399</v>
      </c>
    </row>
    <row r="60" spans="1:9" ht="12.75">
      <c r="A60">
        <v>56</v>
      </c>
      <c r="B60" s="14"/>
      <c r="C60" s="38">
        <f>'ITC Ownership Profile'!C65</f>
        <v>0</v>
      </c>
      <c r="D60" s="39">
        <f>SUM(C60/'ITC Ownership Profile'!$C$81)</f>
        <v>0</v>
      </c>
      <c r="E60" s="48">
        <f>'ITC Ownership Profile'!G65</f>
        <v>19</v>
      </c>
      <c r="F60" s="29">
        <f t="shared" si="5"/>
        <v>4.358907887099697E-05</v>
      </c>
      <c r="G60" s="21">
        <f t="shared" si="4"/>
        <v>19</v>
      </c>
      <c r="H60" s="25">
        <f t="shared" si="6"/>
        <v>3.763203397182351E-05</v>
      </c>
      <c r="I60" s="41">
        <f t="shared" si="3"/>
        <v>37632.03397182351</v>
      </c>
    </row>
    <row r="61" spans="1:9" ht="12.75">
      <c r="A61">
        <v>57</v>
      </c>
      <c r="B61" s="14"/>
      <c r="C61" s="38">
        <f>'ITC Ownership Profile'!C66</f>
        <v>0</v>
      </c>
      <c r="D61" s="39">
        <f>SUM(C61/'ITC Ownership Profile'!$C$81)</f>
        <v>0</v>
      </c>
      <c r="E61" s="48">
        <f>'ITC Ownership Profile'!G66</f>
        <v>558</v>
      </c>
      <c r="F61" s="29">
        <f t="shared" si="5"/>
        <v>0.001280142421579806</v>
      </c>
      <c r="G61" s="21">
        <f t="shared" si="4"/>
        <v>558</v>
      </c>
      <c r="H61" s="25">
        <f t="shared" si="6"/>
        <v>0.0011051934187514484</v>
      </c>
      <c r="I61" s="41">
        <f t="shared" si="3"/>
        <v>1105193.4187514484</v>
      </c>
    </row>
    <row r="62" spans="1:9" ht="12.75">
      <c r="A62">
        <v>58</v>
      </c>
      <c r="B62" s="14"/>
      <c r="C62" s="38">
        <f>'ITC Ownership Profile'!C67</f>
        <v>0</v>
      </c>
      <c r="D62" s="39">
        <f>SUM(C62/'ITC Ownership Profile'!$C$81)</f>
        <v>0</v>
      </c>
      <c r="E62" s="48">
        <f>'ITC Ownership Profile'!G67</f>
        <v>47</v>
      </c>
      <c r="F62" s="29">
        <f t="shared" si="5"/>
        <v>0.00010782561615457146</v>
      </c>
      <c r="G62" s="21">
        <f t="shared" si="4"/>
        <v>47</v>
      </c>
      <c r="H62" s="25">
        <f t="shared" si="6"/>
        <v>9.308976824608974E-05</v>
      </c>
      <c r="I62" s="41">
        <f t="shared" si="3"/>
        <v>93089.76824608973</v>
      </c>
    </row>
    <row r="63" spans="1:9" ht="12.75">
      <c r="A63">
        <v>59</v>
      </c>
      <c r="B63" s="14"/>
      <c r="C63" s="38">
        <f>'ITC Ownership Profile'!C68</f>
        <v>0</v>
      </c>
      <c r="D63" s="39">
        <f>SUM(C63/'ITC Ownership Profile'!$C$81)</f>
        <v>0</v>
      </c>
      <c r="E63" s="48">
        <f>'ITC Ownership Profile'!G68</f>
        <v>100</v>
      </c>
      <c r="F63" s="29">
        <f t="shared" si="5"/>
        <v>0.0002294162045841946</v>
      </c>
      <c r="G63" s="21">
        <f t="shared" si="4"/>
        <v>100</v>
      </c>
      <c r="H63" s="25">
        <f t="shared" si="6"/>
        <v>0.00019806333669380796</v>
      </c>
      <c r="I63" s="41">
        <f t="shared" si="3"/>
        <v>198063.33669380797</v>
      </c>
    </row>
    <row r="64" spans="1:9" ht="12.75">
      <c r="A64">
        <v>60</v>
      </c>
      <c r="B64" s="14"/>
      <c r="C64" s="38">
        <f>'ITC Ownership Profile'!C69</f>
        <v>0</v>
      </c>
      <c r="D64" s="39">
        <f>SUM(C64/'ITC Ownership Profile'!$C$81)</f>
        <v>0</v>
      </c>
      <c r="E64" s="48">
        <f>'ITC Ownership Profile'!G69</f>
        <v>300</v>
      </c>
      <c r="F64" s="29">
        <f t="shared" si="5"/>
        <v>0.0006882486137525838</v>
      </c>
      <c r="G64" s="21">
        <f t="shared" si="4"/>
        <v>300</v>
      </c>
      <c r="H64" s="25">
        <f t="shared" si="6"/>
        <v>0.0005941900100814238</v>
      </c>
      <c r="I64" s="41">
        <f t="shared" si="3"/>
        <v>594190.0100814238</v>
      </c>
    </row>
    <row r="65" spans="1:9" ht="12.75">
      <c r="A65">
        <v>61</v>
      </c>
      <c r="B65" s="14"/>
      <c r="C65" s="38">
        <f>'ITC Ownership Profile'!C70</f>
        <v>0</v>
      </c>
      <c r="D65" s="39">
        <f>SUM(C65/'ITC Ownership Profile'!$C$81)</f>
        <v>0</v>
      </c>
      <c r="E65" s="48">
        <f>'ITC Ownership Profile'!G70</f>
        <v>558</v>
      </c>
      <c r="F65" s="29">
        <f t="shared" si="5"/>
        <v>0.001280142421579806</v>
      </c>
      <c r="G65" s="21">
        <f t="shared" si="4"/>
        <v>558</v>
      </c>
      <c r="H65" s="25">
        <f t="shared" si="6"/>
        <v>0.0011051934187514484</v>
      </c>
      <c r="I65" s="41">
        <f t="shared" si="3"/>
        <v>1105193.4187514484</v>
      </c>
    </row>
    <row r="66" spans="1:9" ht="12.75">
      <c r="A66">
        <v>62</v>
      </c>
      <c r="B66" s="14"/>
      <c r="C66" s="38">
        <f>'ITC Ownership Profile'!C71</f>
        <v>0</v>
      </c>
      <c r="D66" s="39">
        <f>SUM(C66/'ITC Ownership Profile'!$C$81)</f>
        <v>0</v>
      </c>
      <c r="E66" s="38">
        <f>'ITC Ownership Profile'!G71</f>
        <v>20</v>
      </c>
      <c r="F66" s="29">
        <f t="shared" si="5"/>
        <v>4.588324091683892E-05</v>
      </c>
      <c r="G66" s="21">
        <f t="shared" si="4"/>
        <v>20</v>
      </c>
      <c r="H66" s="25">
        <f t="shared" si="6"/>
        <v>3.961266733876159E-05</v>
      </c>
      <c r="I66" s="41">
        <f t="shared" si="3"/>
        <v>39612.66733876159</v>
      </c>
    </row>
    <row r="67" spans="1:9" ht="12.75">
      <c r="A67">
        <v>63</v>
      </c>
      <c r="B67" s="14"/>
      <c r="C67" s="38">
        <f>'ITC Ownership Profile'!C72</f>
        <v>0</v>
      </c>
      <c r="D67" s="39">
        <f>SUM(C67/'ITC Ownership Profile'!$C$81)</f>
        <v>0</v>
      </c>
      <c r="E67" s="38">
        <f>'ITC Ownership Profile'!G72</f>
        <v>100</v>
      </c>
      <c r="F67" s="29">
        <f t="shared" si="5"/>
        <v>0.0002294162045841946</v>
      </c>
      <c r="G67" s="21">
        <f>SUM(C67+E67)</f>
        <v>100</v>
      </c>
      <c r="H67" s="25">
        <f t="shared" si="6"/>
        <v>0.00019806333669380796</v>
      </c>
      <c r="I67" s="41">
        <f>SUM($C$3*H67)</f>
        <v>198063.33669380797</v>
      </c>
    </row>
    <row r="68" spans="1:9" ht="12.75">
      <c r="A68">
        <v>64</v>
      </c>
      <c r="B68" s="14"/>
      <c r="C68" s="38">
        <f>'ITC Ownership Profile'!C73</f>
        <v>0</v>
      </c>
      <c r="D68" s="39">
        <f>SUM(C68/'ITC Ownership Profile'!$C$81)</f>
        <v>0</v>
      </c>
      <c r="E68" s="38">
        <f>'ITC Ownership Profile'!G73</f>
        <v>700</v>
      </c>
      <c r="F68" s="29">
        <f aca="true" t="shared" si="7" ref="F68:F73">SUM(E68/$E$75)</f>
        <v>0.0016059134320893622</v>
      </c>
      <c r="G68" s="21">
        <f aca="true" t="shared" si="8" ref="G68:G73">SUM(C68+E68)</f>
        <v>700</v>
      </c>
      <c r="H68" s="25">
        <f aca="true" t="shared" si="9" ref="H68:H73">SUM(G68/$G$75)</f>
        <v>0.0013864433568566556</v>
      </c>
      <c r="I68" s="41">
        <f aca="true" t="shared" si="10" ref="I68:I73">SUM($C$3*H68)</f>
        <v>1386443.3568566556</v>
      </c>
    </row>
    <row r="69" spans="1:9" ht="12.75">
      <c r="A69">
        <v>65</v>
      </c>
      <c r="B69" s="14"/>
      <c r="C69" s="38">
        <f>'ITC Ownership Profile'!C74</f>
        <v>0</v>
      </c>
      <c r="D69" s="39">
        <f>SUM(C69/'ITC Ownership Profile'!$C$81)</f>
        <v>0</v>
      </c>
      <c r="E69" s="38">
        <f>'ITC Ownership Profile'!G74</f>
        <v>700</v>
      </c>
      <c r="F69" s="29">
        <f t="shared" si="7"/>
        <v>0.0016059134320893622</v>
      </c>
      <c r="G69" s="21">
        <f t="shared" si="8"/>
        <v>700</v>
      </c>
      <c r="H69" s="25">
        <f t="shared" si="9"/>
        <v>0.0013864433568566556</v>
      </c>
      <c r="I69" s="41">
        <f t="shared" si="10"/>
        <v>1386443.3568566556</v>
      </c>
    </row>
    <row r="70" spans="1:9" ht="12.75">
      <c r="A70">
        <v>66</v>
      </c>
      <c r="B70" s="14"/>
      <c r="C70" s="38">
        <f>'ITC Ownership Profile'!C75</f>
        <v>0</v>
      </c>
      <c r="D70" s="39">
        <f>SUM(C70/'ITC Ownership Profile'!$C$81)</f>
        <v>0</v>
      </c>
      <c r="E70" s="38">
        <f>'ITC Ownership Profile'!G75</f>
        <v>700</v>
      </c>
      <c r="F70" s="29">
        <f t="shared" si="7"/>
        <v>0.0016059134320893622</v>
      </c>
      <c r="G70" s="21">
        <f t="shared" si="8"/>
        <v>700</v>
      </c>
      <c r="H70" s="25">
        <f t="shared" si="9"/>
        <v>0.0013864433568566556</v>
      </c>
      <c r="I70" s="41">
        <f t="shared" si="10"/>
        <v>1386443.3568566556</v>
      </c>
    </row>
    <row r="71" spans="1:9" ht="12.75">
      <c r="A71">
        <v>67</v>
      </c>
      <c r="B71" s="14"/>
      <c r="C71" s="38">
        <f>'ITC Ownership Profile'!C76</f>
        <v>0</v>
      </c>
      <c r="D71" s="39">
        <f>SUM(C71/'ITC Ownership Profile'!$C$81)</f>
        <v>0</v>
      </c>
      <c r="E71" s="38">
        <f>'ITC Ownership Profile'!G76</f>
        <v>100</v>
      </c>
      <c r="F71" s="29">
        <f t="shared" si="7"/>
        <v>0.0002294162045841946</v>
      </c>
      <c r="G71" s="21">
        <f>SUM(C71+E71)</f>
        <v>100</v>
      </c>
      <c r="H71" s="25">
        <f t="shared" si="9"/>
        <v>0.00019806333669380796</v>
      </c>
      <c r="I71" s="41">
        <f t="shared" si="10"/>
        <v>198063.33669380797</v>
      </c>
    </row>
    <row r="72" spans="1:9" ht="12.75">
      <c r="A72">
        <v>68</v>
      </c>
      <c r="B72" s="62"/>
      <c r="C72" s="38">
        <f>'ITC Ownership Profile'!C79</f>
        <v>0</v>
      </c>
      <c r="D72" s="39">
        <f>SUM(C72/'ITC Ownership Profile'!$C$81)</f>
        <v>0</v>
      </c>
      <c r="E72" s="38">
        <f>'ITC Ownership Profile'!G79</f>
        <v>100</v>
      </c>
      <c r="F72" s="29">
        <f t="shared" si="7"/>
        <v>0.0002294162045841946</v>
      </c>
      <c r="G72" s="21">
        <f t="shared" si="8"/>
        <v>100</v>
      </c>
      <c r="H72" s="25">
        <f t="shared" si="9"/>
        <v>0.00019806333669380796</v>
      </c>
      <c r="I72" s="41">
        <f t="shared" si="10"/>
        <v>198063.33669380797</v>
      </c>
    </row>
    <row r="73" spans="1:9" ht="12.75">
      <c r="A73">
        <v>69</v>
      </c>
      <c r="B73" s="14" t="str">
        <f>'ITC Ownership Profile'!B80</f>
        <v>World Community Impact</v>
      </c>
      <c r="C73" s="38">
        <f>'ITC Ownership Profile'!C80</f>
        <v>0</v>
      </c>
      <c r="D73" s="39">
        <f>SUM(C73/'ITC Ownership Profile'!$C$81)</f>
        <v>0</v>
      </c>
      <c r="E73" s="38">
        <f>'ITC Ownership Profile'!G80</f>
        <v>30303</v>
      </c>
      <c r="F73" s="29">
        <f t="shared" si="7"/>
        <v>0.06951999247514849</v>
      </c>
      <c r="G73" s="21">
        <f t="shared" si="8"/>
        <v>30303</v>
      </c>
      <c r="H73" s="25">
        <f t="shared" si="9"/>
        <v>0.06001913291832462</v>
      </c>
      <c r="I73" s="41">
        <f t="shared" si="10"/>
        <v>60019132.91832462</v>
      </c>
    </row>
    <row r="74" spans="2:9" ht="13.5" thickBot="1">
      <c r="B74" s="42"/>
      <c r="C74" s="28">
        <f>'ITC Ownership Profile'!C80</f>
        <v>0</v>
      </c>
      <c r="D74" s="6">
        <f>SUM(C74/'ITC Ownership Profile'!$C$81)</f>
        <v>0</v>
      </c>
      <c r="E74" s="28">
        <v>0</v>
      </c>
      <c r="F74" s="30">
        <f>SUM(E74/$E$75)</f>
        <v>0</v>
      </c>
      <c r="G74" s="16">
        <f t="shared" si="4"/>
        <v>0</v>
      </c>
      <c r="H74" s="27">
        <f>SUM(G74/$G$75)</f>
        <v>0</v>
      </c>
      <c r="I74" s="12">
        <f t="shared" si="3"/>
        <v>0</v>
      </c>
    </row>
    <row r="75" spans="3:9" ht="13.5" thickTop="1">
      <c r="C75" s="17">
        <f aca="true" t="shared" si="11" ref="C75:I75">SUM(C5:C74)</f>
        <v>69000</v>
      </c>
      <c r="D75" s="4">
        <f t="shared" si="11"/>
        <v>0.9999999999999999</v>
      </c>
      <c r="E75" s="15">
        <f t="shared" si="11"/>
        <v>435889</v>
      </c>
      <c r="F75" s="4">
        <f t="shared" si="11"/>
        <v>0.9999999999999996</v>
      </c>
      <c r="G75" s="17">
        <f t="shared" si="11"/>
        <v>504889</v>
      </c>
      <c r="H75" s="4">
        <f t="shared" si="11"/>
        <v>1.0000000000000002</v>
      </c>
      <c r="I75" s="17">
        <f t="shared" si="11"/>
        <v>1000000000</v>
      </c>
    </row>
  </sheetData>
  <printOptions/>
  <pageMargins left="0.75" right="0.75" top="1" bottom="1" header="0.5" footer="0.5"/>
  <pageSetup fitToHeight="1" fitToWidth="1" horizontalDpi="600" verticalDpi="600" orientation="landscape" scale="71" r:id="rId1"/>
  <headerFooter alignWithMargins="0">
    <oddHeader>&amp;L&amp;8Confidential&amp;C&amp;F &amp;A&amp;RProperty of the ITC, LLC</oddHeader>
    <oddFooter>&amp;LPrepared by Justin Sutton&amp;C&amp;D&amp;R&amp;P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Charter House Enterprises,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Sutton</dc:creator>
  <cp:keywords/>
  <dc:description/>
  <cp:lastModifiedBy>Justin Sutton</cp:lastModifiedBy>
  <cp:lastPrinted>2006-04-08T16:16:06Z</cp:lastPrinted>
  <dcterms:created xsi:type="dcterms:W3CDTF">2003-02-03T15:21:09Z</dcterms:created>
  <dcterms:modified xsi:type="dcterms:W3CDTF">2006-12-08T06:25:23Z</dcterms:modified>
  <cp:category/>
  <cp:version/>
  <cp:contentType/>
  <cp:contentStatus/>
</cp:coreProperties>
</file>