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7005" activeTab="3"/>
  </bookViews>
  <sheets>
    <sheet name="Energy Calculator" sheetId="1" r:id="rId1"/>
    <sheet name="Sheet3" sheetId="2" r:id="rId2"/>
    <sheet name="Furnace BTU Calc" sheetId="3" r:id="rId3"/>
    <sheet name="Base Units" sheetId="4" r:id="rId4"/>
    <sheet name="Sheet2" sheetId="5" r:id="rId5"/>
    <sheet name="CGS" sheetId="6" r:id="rId6"/>
  </sheets>
  <externalReferences>
    <externalReference r:id="rId9"/>
    <externalReference r:id="rId10"/>
    <externalReference r:id="rId11"/>
  </externalReferences>
  <definedNames>
    <definedName name="_4x4">'[1]Palets'!$F$6</definedName>
    <definedName name="_4X4Paletts">#REF!</definedName>
    <definedName name="_4x4paletts2">'[2]Pallets'!$F$6</definedName>
    <definedName name="_4x4pallets">'[1]Palets'!$F$6</definedName>
    <definedName name="Total_Cost_for_InterState_Traveler_Installation">#REF!</definedName>
    <definedName name="Trans_Rev.per.day.per.mile">'[3]ITC National Network'!#REF!</definedName>
  </definedNames>
  <calcPr fullCalcOnLoad="1"/>
</workbook>
</file>

<file path=xl/comments1.xml><?xml version="1.0" encoding="utf-8"?>
<comments xmlns="http://schemas.openxmlformats.org/spreadsheetml/2006/main">
  <authors>
    <author>Justin Sutton</author>
  </authors>
  <commentList>
    <comment ref="C8" authorId="0">
      <text>
        <r>
          <rPr>
            <b/>
            <sz val="8"/>
            <rFont val="Tahoma"/>
            <family val="0"/>
          </rPr>
          <t>Justin Sutton:</t>
        </r>
        <r>
          <rPr>
            <sz val="8"/>
            <rFont val="Tahoma"/>
            <family val="0"/>
          </rPr>
          <t xml:space="preserve">
Set at 12
</t>
        </r>
      </text>
    </comment>
    <comment ref="C12" authorId="0">
      <text>
        <r>
          <rPr>
            <b/>
            <sz val="8"/>
            <rFont val="Tahoma"/>
            <family val="0"/>
          </rPr>
          <t>Justin Sutton:</t>
        </r>
        <r>
          <rPr>
            <sz val="8"/>
            <rFont val="Tahoma"/>
            <family val="0"/>
          </rPr>
          <t xml:space="preserve">
Set At 54,000
</t>
        </r>
      </text>
    </comment>
    <comment ref="C16" authorId="0">
      <text>
        <r>
          <rPr>
            <b/>
            <sz val="8"/>
            <rFont val="Tahoma"/>
            <family val="0"/>
          </rPr>
          <t>Justin Sutton:</t>
        </r>
        <r>
          <rPr>
            <sz val="8"/>
            <rFont val="Tahoma"/>
            <family val="0"/>
          </rPr>
          <t xml:space="preserve">
Set at 2
</t>
        </r>
      </text>
    </comment>
    <comment ref="C25" authorId="0">
      <text>
        <r>
          <rPr>
            <b/>
            <sz val="8"/>
            <rFont val="Tahoma"/>
            <family val="0"/>
          </rPr>
          <t>Justin Sutton:</t>
        </r>
        <r>
          <rPr>
            <sz val="8"/>
            <rFont val="Tahoma"/>
            <family val="0"/>
          </rPr>
          <t xml:space="preserve">
Set at 3
</t>
        </r>
      </text>
    </comment>
  </commentList>
</comments>
</file>

<file path=xl/sharedStrings.xml><?xml version="1.0" encoding="utf-8"?>
<sst xmlns="http://schemas.openxmlformats.org/spreadsheetml/2006/main" count="541" uniqueCount="498">
  <si>
    <t>Dojo Furnace Calculator</t>
  </si>
  <si>
    <t>Furnace Rating in BTU/Hr</t>
  </si>
  <si>
    <t>BTU/Cubic Foot</t>
  </si>
  <si>
    <t>Cubic Feet / Hour</t>
  </si>
  <si>
    <t>Cost / Cu Ft</t>
  </si>
  <si>
    <t>Cost / Hour</t>
  </si>
  <si>
    <t>Hours / Day</t>
  </si>
  <si>
    <t>Hours / Week</t>
  </si>
  <si>
    <t>Hours / Month</t>
  </si>
  <si>
    <t>Cost / Day</t>
  </si>
  <si>
    <t>Cost / Week</t>
  </si>
  <si>
    <t>Cost / Month</t>
  </si>
  <si>
    <t>Day / Week</t>
  </si>
  <si>
    <t>Cost / Million BTU</t>
  </si>
  <si>
    <t>Compare Hydrogen with NG LP and Elecricty cost / BTU</t>
  </si>
  <si>
    <t>dyne (dyn)</t>
  </si>
  <si>
    <r>
      <t>CGS unit</t>
    </r>
    <r>
      <rPr>
        <sz val="10"/>
        <rFont val="Arial"/>
        <family val="0"/>
      </rPr>
      <t> </t>
    </r>
  </si>
  <si>
    <r>
      <t> </t>
    </r>
    <r>
      <rPr>
        <b/>
        <sz val="10"/>
        <rFont val="Arial"/>
        <family val="0"/>
      </rPr>
      <t>measuring</t>
    </r>
  </si>
  <si>
    <r>
      <t>SI equivalent</t>
    </r>
    <r>
      <rPr>
        <sz val="10"/>
        <rFont val="Arial"/>
        <family val="0"/>
      </rPr>
      <t> </t>
    </r>
  </si>
  <si>
    <t>barye (ba)</t>
  </si>
  <si>
    <t>pressure</t>
  </si>
  <si>
    <t>0.1 pascal (Pa)</t>
  </si>
  <si>
    <t>biot (Bi)</t>
  </si>
  <si>
    <t>electric current</t>
  </si>
  <si>
    <t>10 amperes (A)</t>
  </si>
  <si>
    <t>calorie (cal)</t>
  </si>
  <si>
    <t>heat energy</t>
  </si>
  <si>
    <t>4.1868 joule (J)</t>
  </si>
  <si>
    <t>darcy</t>
  </si>
  <si>
    <t>permeability</t>
  </si>
  <si>
    <r>
      <t>0.98692 x 10</t>
    </r>
    <r>
      <rPr>
        <vertAlign val="superscript"/>
        <sz val="10"/>
        <rFont val="Arial"/>
        <family val="0"/>
      </rPr>
      <t>-12</t>
    </r>
    <r>
      <rPr>
        <sz val="10"/>
        <rFont val="Arial"/>
        <family val="0"/>
      </rPr>
      <t xml:space="preserve"> square meter (m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)</t>
    </r>
  </si>
  <si>
    <t>debye (D)</t>
  </si>
  <si>
    <t>electric dipole moment</t>
  </si>
  <si>
    <r>
      <t>3.33564 x 10</t>
    </r>
    <r>
      <rPr>
        <vertAlign val="superscript"/>
        <sz val="10"/>
        <rFont val="Arial"/>
        <family val="0"/>
      </rPr>
      <t>-30</t>
    </r>
    <r>
      <rPr>
        <sz val="10"/>
        <rFont val="Arial"/>
        <family val="0"/>
      </rPr>
      <t xml:space="preserve"> coulomb meter (C·m)</t>
    </r>
  </si>
  <si>
    <t>force</t>
  </si>
  <si>
    <t>10-5 newton (N)</t>
  </si>
  <si>
    <t>emu</t>
  </si>
  <si>
    <t>magnetic dipole moment</t>
  </si>
  <si>
    <r>
      <t>0.001 ampere square meter (A·m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)</t>
    </r>
  </si>
  <si>
    <t>erg</t>
  </si>
  <si>
    <t>work, energy</t>
  </si>
  <si>
    <t>10-7 joule (J)</t>
  </si>
  <si>
    <t>franklin (Fr)</t>
  </si>
  <si>
    <t>electric charge</t>
  </si>
  <si>
    <t>3.3356 x 10-10 coulomb (C)</t>
  </si>
  <si>
    <t>galileo (Gal)</t>
  </si>
  <si>
    <t>acceleration</t>
  </si>
  <si>
    <r>
      <t>0.01 meter per second squared (m·s</t>
    </r>
    <r>
      <rPr>
        <vertAlign val="superscript"/>
        <sz val="10"/>
        <rFont val="Arial"/>
        <family val="0"/>
      </rPr>
      <t>-2</t>
    </r>
    <r>
      <rPr>
        <sz val="10"/>
        <rFont val="Arial"/>
        <family val="0"/>
      </rPr>
      <t>)</t>
    </r>
  </si>
  <si>
    <t>gauss (G)</t>
  </si>
  <si>
    <t>magnetic flux density</t>
  </si>
  <si>
    <t>10-4 tesla (T)</t>
  </si>
  <si>
    <t>gilbert (Gi)</t>
  </si>
  <si>
    <t>magnetomotive force</t>
  </si>
  <si>
    <t>0.795 775 ampere-turns (A)</t>
  </si>
  <si>
    <t>kayser (K)</t>
  </si>
  <si>
    <t>wave number</t>
  </si>
  <si>
    <r>
      <t>100 per meter (m</t>
    </r>
    <r>
      <rPr>
        <vertAlign val="superscript"/>
        <sz val="10"/>
        <rFont val="Arial"/>
        <family val="0"/>
      </rPr>
      <t>-1</t>
    </r>
    <r>
      <rPr>
        <sz val="10"/>
        <rFont val="Arial"/>
        <family val="0"/>
      </rPr>
      <t>)</t>
    </r>
  </si>
  <si>
    <t>lambert (Lb)</t>
  </si>
  <si>
    <t>luminance</t>
  </si>
  <si>
    <t>3183.099 candelas per square meter (cd·m-2)</t>
  </si>
  <si>
    <t>langley</t>
  </si>
  <si>
    <t>heat transmission</t>
  </si>
  <si>
    <r>
      <t>41.84 kilojoules per square meter (kJ·m</t>
    </r>
    <r>
      <rPr>
        <vertAlign val="superscript"/>
        <sz val="10"/>
        <rFont val="Arial"/>
        <family val="0"/>
      </rPr>
      <t>-2</t>
    </r>
    <r>
      <rPr>
        <sz val="10"/>
        <rFont val="Arial"/>
        <family val="0"/>
      </rPr>
      <t>)</t>
    </r>
  </si>
  <si>
    <t>line (li)</t>
  </si>
  <si>
    <t>magnetic flux</t>
  </si>
  <si>
    <t>10-8 weber (Wb)</t>
  </si>
  <si>
    <t>maxwell (Mx)</t>
  </si>
  <si>
    <t>oersted (Oe)</t>
  </si>
  <si>
    <t>magnetic field strength</t>
  </si>
  <si>
    <t>79.577 472 ampere-turns per meter (A·m-1)</t>
  </si>
  <si>
    <t>phot (ph)</t>
  </si>
  <si>
    <t>illumination</t>
  </si>
  <si>
    <t>104 lux (lx)</t>
  </si>
  <si>
    <t>poise (P)</t>
  </si>
  <si>
    <t>dynamic viscosity</t>
  </si>
  <si>
    <t>0.1 pascal second (Pa·s)</t>
  </si>
  <si>
    <t>stilb (sb)</t>
  </si>
  <si>
    <t>104 candelas per square meter (cd·m-2)</t>
  </si>
  <si>
    <t>stokes (St)</t>
  </si>
  <si>
    <t>kinematic viscosity</t>
  </si>
  <si>
    <r>
      <t>10</t>
    </r>
    <r>
      <rPr>
        <vertAlign val="superscript"/>
        <sz val="10"/>
        <rFont val="Arial"/>
        <family val="0"/>
      </rPr>
      <t>-4</t>
    </r>
    <r>
      <rPr>
        <sz val="10"/>
        <rFont val="Arial"/>
        <family val="0"/>
      </rPr>
      <t xml:space="preserve"> square meters per second (m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·s</t>
    </r>
    <r>
      <rPr>
        <vertAlign val="superscript"/>
        <sz val="10"/>
        <rFont val="Arial"/>
        <family val="0"/>
      </rPr>
      <t>-1</t>
    </r>
    <r>
      <rPr>
        <sz val="10"/>
        <rFont val="Arial"/>
        <family val="0"/>
      </rPr>
      <t>)</t>
    </r>
  </si>
  <si>
    <t>unit pole</t>
  </si>
  <si>
    <t>1.256 637 x 10-7 weber (Wb)</t>
  </si>
  <si>
    <t>Base Units</t>
  </si>
  <si>
    <t>Quantity or phenomenon</t>
  </si>
  <si>
    <t>(and symbol)</t>
  </si>
  <si>
    <t>Standard International unit</t>
  </si>
  <si>
    <t>Alternate units</t>
  </si>
  <si>
    <t>(and symbols)</t>
  </si>
  <si>
    <t>displacement (d)</t>
  </si>
  <si>
    <t>meter (m)</t>
  </si>
  <si>
    <t>centimeter (cm)</t>
  </si>
  <si>
    <t>foot (ft)</t>
  </si>
  <si>
    <t>mass (m)</t>
  </si>
  <si>
    <t>kilogram (kg)</t>
  </si>
  <si>
    <t>gram (g)</t>
  </si>
  <si>
    <t>time (t)</t>
  </si>
  <si>
    <t>second (s or sec)</t>
  </si>
  <si>
    <t>hour (h or hr)</t>
  </si>
  <si>
    <t>mean solar day (dy)</t>
  </si>
  <si>
    <t>solar year (yr)</t>
  </si>
  <si>
    <t>current (I)</t>
  </si>
  <si>
    <t>ampere (A)</t>
  </si>
  <si>
    <t>statampere (statA)</t>
  </si>
  <si>
    <t>abampere (abA)</t>
  </si>
  <si>
    <t>temperature (T)</t>
  </si>
  <si>
    <t>kelvin (ºK or K)</t>
  </si>
  <si>
    <t>degree Celsius (ºC or C)</t>
  </si>
  <si>
    <t>degree Fahrenheit (ºF or F)</t>
  </si>
  <si>
    <t>degree Rankine (ºR or R)</t>
  </si>
  <si>
    <t>amount of substance (N)</t>
  </si>
  <si>
    <t>mole (mol)</t>
  </si>
  <si>
    <t>--</t>
  </si>
  <si>
    <t>luminous intensity</t>
  </si>
  <si>
    <r>
      <t>(</t>
    </r>
    <r>
      <rPr>
        <i/>
        <sz val="10"/>
        <color indexed="8"/>
        <rFont val="Arial"/>
        <family val="2"/>
      </rPr>
      <t>B</t>
    </r>
    <r>
      <rPr>
        <sz val="9"/>
        <rFont val="Arial"/>
        <family val="2"/>
      </rPr>
      <t xml:space="preserve"> or </t>
    </r>
    <r>
      <rPr>
        <i/>
        <sz val="10"/>
        <color indexed="8"/>
        <rFont val="Arial"/>
        <family val="2"/>
      </rPr>
      <t>L</t>
    </r>
    <r>
      <rPr>
        <sz val="9"/>
        <rFont val="Arial"/>
        <family val="2"/>
      </rPr>
      <t>)</t>
    </r>
  </si>
  <si>
    <t>candela (cd)</t>
  </si>
  <si>
    <t>Derived Units</t>
  </si>
  <si>
    <t>area (A)</t>
  </si>
  <si>
    <t>meter squared (m2)</t>
  </si>
  <si>
    <r>
      <t>centimeter squared (cm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</si>
  <si>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circular mil</t>
  </si>
  <si>
    <t>foot squared (ft2)</t>
  </si>
  <si>
    <t>volume (V)</t>
  </si>
  <si>
    <t>meter cubed (m3)</t>
  </si>
  <si>
    <r>
      <t>centimeter cubed (cm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</si>
  <si>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foot cubed (ft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</si>
  <si>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material density (D)</t>
  </si>
  <si>
    <t>kilogram per meter cubed</t>
  </si>
  <si>
    <r>
      <t>(kg/m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or kg · m</t>
    </r>
    <r>
      <rPr>
        <vertAlign val="superscript"/>
        <sz val="9"/>
        <rFont val="Arial"/>
        <family val="2"/>
      </rPr>
      <t>-3</t>
    </r>
    <r>
      <rPr>
        <sz val="9"/>
        <rFont val="Arial"/>
        <family val="2"/>
      </rPr>
      <t>)</t>
    </r>
  </si>
  <si>
    <t>gram per centimeter cubed</t>
  </si>
  <si>
    <r>
      <t>(g/cm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or g · cm</t>
    </r>
    <r>
      <rPr>
        <vertAlign val="superscript"/>
        <sz val="9"/>
        <rFont val="Arial"/>
        <family val="2"/>
      </rPr>
      <t>-3</t>
    </r>
    <r>
      <rPr>
        <sz val="9"/>
        <rFont val="Arial"/>
        <family val="2"/>
      </rPr>
      <t>)</t>
    </r>
  </si>
  <si>
    <t>specific volume</t>
  </si>
  <si>
    <t>meter cubed per kilogram</t>
  </si>
  <si>
    <r>
      <t>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/kg or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· kg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</si>
  <si>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t>centimeter cubed per gram</t>
  </si>
  <si>
    <r>
      <t>(cm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/g or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· g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</si>
  <si>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t>amount of substance concentration</t>
  </si>
  <si>
    <t>mole per meter cubed</t>
  </si>
  <si>
    <r>
      <t>(mol/m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or mol · m</t>
    </r>
    <r>
      <rPr>
        <vertAlign val="superscript"/>
        <sz val="9"/>
        <rFont val="Arial"/>
        <family val="2"/>
      </rPr>
      <t>-3</t>
    </r>
    <r>
      <rPr>
        <sz val="9"/>
        <rFont val="Arial"/>
        <family val="2"/>
      </rPr>
      <t>)</t>
    </r>
  </si>
  <si>
    <t>force (F or F)</t>
  </si>
  <si>
    <t>weight</t>
  </si>
  <si>
    <t>newton (N)</t>
  </si>
  <si>
    <t>pound (lb)</t>
  </si>
  <si>
    <r>
      <t>impulse (</t>
    </r>
    <r>
      <rPr>
        <i/>
        <sz val="10"/>
        <color indexed="8"/>
        <rFont val="Arial"/>
        <family val="2"/>
      </rPr>
      <t>I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I</t>
    </r>
    <r>
      <rPr>
        <sz val="9"/>
        <rFont val="Arial"/>
        <family val="2"/>
      </rPr>
      <t>)</t>
    </r>
  </si>
  <si>
    <t>newton-second (N · s)</t>
  </si>
  <si>
    <t>dyne-second (dyn · s)</t>
  </si>
  <si>
    <t>work (w)</t>
  </si>
  <si>
    <t>newton-meter (N · m)</t>
  </si>
  <si>
    <t>dyne-centimeter (dyn · cm)</t>
  </si>
  <si>
    <t>pressure (P)</t>
  </si>
  <si>
    <t>Pascal (Pa)</t>
  </si>
  <si>
    <t>dyne per centimeter squared</t>
  </si>
  <si>
    <r>
      <t>(dyn/cm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 dyn · cm</t>
    </r>
    <r>
      <rPr>
        <vertAlign val="superscript"/>
        <sz val="9"/>
        <rFont val="Arial"/>
        <family val="2"/>
      </rPr>
      <t>-2</t>
    </r>
    <r>
      <rPr>
        <sz val="9"/>
        <rFont val="Arial"/>
        <family val="2"/>
      </rPr>
      <t>)</t>
    </r>
  </si>
  <si>
    <r>
      <t>speed (</t>
    </r>
    <r>
      <rPr>
        <i/>
        <sz val="10"/>
        <color indexed="8"/>
        <rFont val="Arial"/>
        <family val="2"/>
      </rPr>
      <t>s</t>
    </r>
    <r>
      <rPr>
        <sz val="9"/>
        <rFont val="Arial"/>
        <family val="2"/>
      </rPr>
      <t>)</t>
    </r>
  </si>
  <si>
    <t>velocity (v or v)</t>
  </si>
  <si>
    <t>meter per second</t>
  </si>
  <si>
    <r>
      <t>(m/s or m · s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</si>
  <si>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t>centimeter per second</t>
  </si>
  <si>
    <r>
      <t>(cm/s or cm · s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</si>
  <si>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t>momentum (p or p)</t>
  </si>
  <si>
    <t>kilogram-meter per second</t>
  </si>
  <si>
    <r>
      <t>(kg · m/s or kg · m · s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</si>
  <si>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t>gram-centimeter per second</t>
  </si>
  <si>
    <r>
      <t>(g · cm/s or g · cm · s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</si>
  <si>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r>
      <t>acceleration (</t>
    </r>
    <r>
      <rPr>
        <i/>
        <sz val="10"/>
        <color indexed="8"/>
        <rFont val="Arial"/>
        <family val="2"/>
      </rPr>
      <t>a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>)</t>
    </r>
  </si>
  <si>
    <t>meter per second squared</t>
  </si>
  <si>
    <r>
      <t>(m/s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 m · s</t>
    </r>
    <r>
      <rPr>
        <vertAlign val="superscript"/>
        <sz val="9"/>
        <rFont val="Arial"/>
        <family val="2"/>
      </rPr>
      <t>-2</t>
    </r>
    <r>
      <rPr>
        <sz val="9"/>
        <rFont val="Arial"/>
        <family val="2"/>
      </rPr>
      <t>)</t>
    </r>
  </si>
  <si>
    <t>centimeter per second squared</t>
  </si>
  <si>
    <r>
      <t>(cm/s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 cm · s</t>
    </r>
    <r>
      <rPr>
        <vertAlign val="superscript"/>
        <sz val="9"/>
        <rFont val="Arial"/>
        <family val="2"/>
      </rPr>
      <t>-2</t>
    </r>
    <r>
      <rPr>
        <sz val="9"/>
        <rFont val="Arial"/>
        <family val="2"/>
      </rPr>
      <t>)</t>
    </r>
  </si>
  <si>
    <t>gravity (g)</t>
  </si>
  <si>
    <t>current density</t>
  </si>
  <si>
    <t>ampere per meter squared</t>
  </si>
  <si>
    <r>
      <t>(A/m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 A · m</t>
    </r>
    <r>
      <rPr>
        <vertAlign val="superscript"/>
        <sz val="9"/>
        <rFont val="Arial"/>
        <family val="2"/>
      </rPr>
      <t>-2</t>
    </r>
    <r>
      <rPr>
        <sz val="9"/>
        <rFont val="Arial"/>
        <family val="2"/>
      </rPr>
      <t>)</t>
    </r>
  </si>
  <si>
    <t>ampere per centimeter squared</t>
  </si>
  <si>
    <r>
      <t>(A/cm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 A · cm</t>
    </r>
    <r>
      <rPr>
        <vertAlign val="superscript"/>
        <sz val="9"/>
        <rFont val="Arial"/>
        <family val="2"/>
      </rPr>
      <t>-2</t>
    </r>
    <r>
      <rPr>
        <sz val="9"/>
        <rFont val="Arial"/>
        <family val="2"/>
      </rPr>
      <t>)</t>
    </r>
  </si>
  <si>
    <t>electromotive force (emf)</t>
  </si>
  <si>
    <t>voltage (V or E)</t>
  </si>
  <si>
    <t>volt (V)</t>
  </si>
  <si>
    <t>statvolt (statV)</t>
  </si>
  <si>
    <t>abvolt (abV)</t>
  </si>
  <si>
    <t>resistance (R)</t>
  </si>
  <si>
    <t>ohm</t>
  </si>
  <si>
    <t>statohm</t>
  </si>
  <si>
    <t>abohm</t>
  </si>
  <si>
    <t>conductance (G)</t>
  </si>
  <si>
    <t>siemens (S)</t>
  </si>
  <si>
    <t>statsiemens (statS)</t>
  </si>
  <si>
    <t>absiemens (abS)</t>
  </si>
  <si>
    <t>electric field strength (E)</t>
  </si>
  <si>
    <t>volt per meter</t>
  </si>
  <si>
    <r>
      <t>(V/m or V · m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</si>
  <si>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t>microvolt per meter</t>
  </si>
  <si>
    <r>
      <t>(µV/m or µV · m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</si>
  <si>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r>
      <t>electric flux density (</t>
    </r>
    <r>
      <rPr>
        <i/>
        <sz val="10"/>
        <color indexed="8"/>
        <rFont val="Arial"/>
        <family val="2"/>
      </rPr>
      <t>D</t>
    </r>
    <r>
      <rPr>
        <sz val="9"/>
        <rFont val="Arial"/>
        <family val="2"/>
      </rPr>
      <t>)</t>
    </r>
  </si>
  <si>
    <t>coulomb per meter squared</t>
  </si>
  <si>
    <r>
      <t>(C/m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 C · m</t>
    </r>
    <r>
      <rPr>
        <vertAlign val="superscript"/>
        <sz val="9"/>
        <rFont val="Arial"/>
        <family val="2"/>
      </rPr>
      <t>-2</t>
    </r>
    <r>
      <rPr>
        <sz val="9"/>
        <rFont val="Arial"/>
        <family val="2"/>
      </rPr>
      <t>)</t>
    </r>
  </si>
  <si>
    <t>coulomb per centimeter squared</t>
  </si>
  <si>
    <r>
      <t>(C/cm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 C · cm</t>
    </r>
    <r>
      <rPr>
        <vertAlign val="superscript"/>
        <sz val="9"/>
        <rFont val="Arial"/>
        <family val="2"/>
      </rPr>
      <t>-2</t>
    </r>
    <r>
      <rPr>
        <sz val="9"/>
        <rFont val="Arial"/>
        <family val="2"/>
      </rPr>
      <t>)</t>
    </r>
  </si>
  <si>
    <t>electric charge density</t>
  </si>
  <si>
    <t>coulomb per meter cubed</t>
  </si>
  <si>
    <r>
      <t>(C/m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or C · m</t>
    </r>
    <r>
      <rPr>
        <vertAlign val="superscript"/>
        <sz val="9"/>
        <rFont val="Arial"/>
        <family val="2"/>
      </rPr>
      <t>-3</t>
    </r>
    <r>
      <rPr>
        <sz val="9"/>
        <rFont val="Arial"/>
        <family val="2"/>
      </rPr>
      <t>)</t>
    </r>
  </si>
  <si>
    <t>coulomb per centimeter cubed</t>
  </si>
  <si>
    <r>
      <t>(C/cm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or C · cm</t>
    </r>
    <r>
      <rPr>
        <vertAlign val="superscript"/>
        <sz val="9"/>
        <rFont val="Arial"/>
        <family val="2"/>
      </rPr>
      <t>-3</t>
    </r>
    <r>
      <rPr>
        <sz val="9"/>
        <rFont val="Arial"/>
        <family val="2"/>
      </rPr>
      <t>)</t>
    </r>
  </si>
  <si>
    <t>permittivity</t>
  </si>
  <si>
    <t>farad per meter</t>
  </si>
  <si>
    <r>
      <t>(F/m or F · m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</si>
  <si>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t>picofarad per meter</t>
  </si>
  <si>
    <r>
      <t>(pF/m or pF · m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</si>
  <si>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t>microfarad per meter</t>
  </si>
  <si>
    <r>
      <t>(µF/m or µF · m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</si>
  <si>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t>power (P)</t>
  </si>
  <si>
    <t>watt (W)</t>
  </si>
  <si>
    <t>horsepower (hp)</t>
  </si>
  <si>
    <t>statwatt (statW)</t>
  </si>
  <si>
    <t>abwatt (abW)</t>
  </si>
  <si>
    <t>energy (E)</t>
  </si>
  <si>
    <t>joule (J)</t>
  </si>
  <si>
    <t>erg (erg)</t>
  </si>
  <si>
    <t>watt hour (Wh)</t>
  </si>
  <si>
    <t>kilowatt hour (kWh)</t>
  </si>
  <si>
    <t>heat (h)</t>
  </si>
  <si>
    <t>kilocalorie (kcal)</t>
  </si>
  <si>
    <t>British thermal unit (Btu)</t>
  </si>
  <si>
    <t>magnetomotive force (M or mmf)</t>
  </si>
  <si>
    <t>ampere-turn (AT)</t>
  </si>
  <si>
    <t>gilbert (G)</t>
  </si>
  <si>
    <t>charge quantity (Q)</t>
  </si>
  <si>
    <t>coulomb (C)</t>
  </si>
  <si>
    <t>statcoulomb (statC)</t>
  </si>
  <si>
    <t>abcoulomb (abC)</t>
  </si>
  <si>
    <t>faraday</t>
  </si>
  <si>
    <t>capacitance (C)</t>
  </si>
  <si>
    <t>farad (F)</t>
  </si>
  <si>
    <t>statfarad (statF)</t>
  </si>
  <si>
    <t>abfarad (abF)</t>
  </si>
  <si>
    <t>inductance (L)</t>
  </si>
  <si>
    <t>henry (H)</t>
  </si>
  <si>
    <t>stathenry (statH)</t>
  </si>
  <si>
    <t>abhenry (abH)</t>
  </si>
  <si>
    <t>weber (Wb)</t>
  </si>
  <si>
    <t>tesla (T)</t>
  </si>
  <si>
    <t>magnetic field strength (H)</t>
  </si>
  <si>
    <t>ampere per meter</t>
  </si>
  <si>
    <r>
      <t>(A/m or A · m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</si>
  <si>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t>permeability (µ)</t>
  </si>
  <si>
    <t>henry per meter</t>
  </si>
  <si>
    <r>
      <t>(H/m or H · m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</si>
  <si>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t>microhenry per meter</t>
  </si>
  <si>
    <r>
      <t>(µH/m or µH · m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</si>
  <si>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t>electromagnetic field strength</t>
  </si>
  <si>
    <t>watt per meter squared</t>
  </si>
  <si>
    <r>
      <t>(W/m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 W · m</t>
    </r>
    <r>
      <rPr>
        <vertAlign val="superscript"/>
        <sz val="9"/>
        <rFont val="Arial"/>
        <family val="2"/>
      </rPr>
      <t>-2</t>
    </r>
    <r>
      <rPr>
        <sz val="9"/>
        <rFont val="Arial"/>
        <family val="2"/>
      </rPr>
      <t>)</t>
    </r>
  </si>
  <si>
    <t>microwatt per meter squared</t>
  </si>
  <si>
    <r>
      <t>(µW/m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 µW · m</t>
    </r>
    <r>
      <rPr>
        <vertAlign val="superscript"/>
        <sz val="9"/>
        <rFont val="Arial"/>
        <family val="2"/>
      </rPr>
      <t>-2</t>
    </r>
    <r>
      <rPr>
        <sz val="9"/>
        <rFont val="Arial"/>
        <family val="2"/>
      </rPr>
      <t>)</t>
    </r>
  </si>
  <si>
    <t>radiant intensity</t>
  </si>
  <si>
    <t>watt per steradian</t>
  </si>
  <si>
    <r>
      <t>(W/sr or W · sr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</si>
  <si>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t>luminous flux</t>
  </si>
  <si>
    <t>lumen (lm)</t>
  </si>
  <si>
    <t>candela per meter squared</t>
  </si>
  <si>
    <r>
      <t>(cd/m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 cd · m</t>
    </r>
    <r>
      <rPr>
        <vertAlign val="superscript"/>
        <sz val="9"/>
        <rFont val="Arial"/>
        <family val="2"/>
      </rPr>
      <t>-2</t>
    </r>
    <r>
      <rPr>
        <sz val="9"/>
        <rFont val="Arial"/>
        <family val="2"/>
      </rPr>
      <t>)</t>
    </r>
  </si>
  <si>
    <t>candela per centimeter squared</t>
  </si>
  <si>
    <r>
      <t>(cd/cm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 cd · cm</t>
    </r>
    <r>
      <rPr>
        <vertAlign val="superscript"/>
        <sz val="9"/>
        <rFont val="Arial"/>
        <family val="2"/>
      </rPr>
      <t>-2</t>
    </r>
    <r>
      <rPr>
        <sz val="9"/>
        <rFont val="Arial"/>
        <family val="2"/>
      </rPr>
      <t>)</t>
    </r>
  </si>
  <si>
    <t>illuminance</t>
  </si>
  <si>
    <t>lux (lx)</t>
  </si>
  <si>
    <t>plane angular measure</t>
  </si>
  <si>
    <t>radian (rad)</t>
  </si>
  <si>
    <t>angular degree (deg or º)</t>
  </si>
  <si>
    <t>solid angular measure</t>
  </si>
  <si>
    <t>steradian (sr)</t>
  </si>
  <si>
    <t>angular speed</t>
  </si>
  <si>
    <t>angular velocity</t>
  </si>
  <si>
    <t>radian per second</t>
  </si>
  <si>
    <r>
      <t>(rad/s or rad · s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</si>
  <si>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t>degree per second</t>
  </si>
  <si>
    <r>
      <t>(deg/s or deg · s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</si>
  <si>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t>angular acceleration</t>
  </si>
  <si>
    <t>radian per second squared</t>
  </si>
  <si>
    <r>
      <t>(rad/s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 rad · s</t>
    </r>
    <r>
      <rPr>
        <vertAlign val="superscript"/>
        <sz val="9"/>
        <rFont val="Arial"/>
        <family val="2"/>
      </rPr>
      <t>-2</t>
    </r>
    <r>
      <rPr>
        <sz val="9"/>
        <rFont val="Arial"/>
        <family val="2"/>
      </rPr>
      <t>)</t>
    </r>
  </si>
  <si>
    <t>degree per second squared</t>
  </si>
  <si>
    <r>
      <t>(deg/s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or deg · s</t>
    </r>
    <r>
      <rPr>
        <vertAlign val="superscript"/>
        <sz val="9"/>
        <rFont val="Arial"/>
        <family val="2"/>
      </rPr>
      <t>-2</t>
    </r>
    <r>
      <rPr>
        <sz val="9"/>
        <rFont val="Arial"/>
        <family val="2"/>
      </rPr>
      <t>)</t>
    </r>
  </si>
  <si>
    <t>ionizing radiation</t>
  </si>
  <si>
    <t>becquerel (Bq)</t>
  </si>
  <si>
    <t>curie (cu)</t>
  </si>
  <si>
    <t>absorbed ionizing radiation dose</t>
  </si>
  <si>
    <t>gray (Gy)</t>
  </si>
  <si>
    <t>RAD (rad)</t>
  </si>
  <si>
    <t>frequency (f)</t>
  </si>
  <si>
    <t>hertz (Hz)</t>
  </si>
  <si>
    <t>kilohertz (kHz)</t>
  </si>
  <si>
    <t>megahertz (MHz)</t>
  </si>
  <si>
    <t>gigahertz (GHz)</t>
  </si>
  <si>
    <t>terahertz (THz)</t>
  </si>
  <si>
    <t>wavelength</t>
  </si>
  <si>
    <t>millimeter (mm)</t>
  </si>
  <si>
    <t>micrometer (µm or µ)</t>
  </si>
  <si>
    <t>nanometer (nm)</t>
  </si>
  <si>
    <t>Angström (Å)</t>
  </si>
  <si>
    <t>reciprocal meter (m-1)</t>
  </si>
  <si>
    <t>data quantity</t>
  </si>
  <si>
    <t>bit (b)</t>
  </si>
  <si>
    <t>byte (B)</t>
  </si>
  <si>
    <t>kilobit (kb)</t>
  </si>
  <si>
    <t>megabit (Mb)</t>
  </si>
  <si>
    <t>gigabit (Gb)</t>
  </si>
  <si>
    <t>terabit (Tb)</t>
  </si>
  <si>
    <t>petabit (Pb)</t>
  </si>
  <si>
    <t>exabit (Eb)</t>
  </si>
  <si>
    <t>kilobyte (KB)</t>
  </si>
  <si>
    <t>megabyte (MB)</t>
  </si>
  <si>
    <t>gigabyte (GB)</t>
  </si>
  <si>
    <t>terabyte (TB)</t>
  </si>
  <si>
    <t>petabyte (PB)</t>
  </si>
  <si>
    <t>exabyte (EB)</t>
  </si>
  <si>
    <t>bandwidth (signal)</t>
  </si>
  <si>
    <t>bandwidth (data transfer rate)</t>
  </si>
  <si>
    <t>bit per second (bps)</t>
  </si>
  <si>
    <t>kilobit per second</t>
  </si>
  <si>
    <t>(Kbps)</t>
  </si>
  <si>
    <t>megabit per second</t>
  </si>
  <si>
    <t>(Mbps)</t>
  </si>
  <si>
    <t>gigabit per second</t>
  </si>
  <si>
    <t>(Gbps)</t>
  </si>
  <si>
    <t>character per second</t>
  </si>
  <si>
    <t>(cps)</t>
  </si>
  <si>
    <t>Newton</t>
  </si>
  <si>
    <t>(SI unit)</t>
  </si>
  <si>
    <t>Dyne</t>
  </si>
  <si>
    <t>Kilogram-force</t>
  </si>
  <si>
    <t>(Kilopond)</t>
  </si>
  <si>
    <t>Pound-force</t>
  </si>
  <si>
    <t>Poundal</t>
  </si>
  <si>
    <t>1 N</t>
  </si>
  <si>
    <t>= 1 kg·m/s²</t>
  </si>
  <si>
    <r>
      <t>= 10</t>
    </r>
    <r>
      <rPr>
        <vertAlign val="superscript"/>
        <sz val="10"/>
        <rFont val="Arial"/>
        <family val="0"/>
      </rPr>
      <t>5</t>
    </r>
    <r>
      <rPr>
        <sz val="10"/>
        <rFont val="Arial"/>
        <family val="0"/>
      </rPr>
      <t xml:space="preserve"> dyn</t>
    </r>
  </si>
  <si>
    <t>≈ 0.10197 kp</t>
  </si>
  <si>
    <r>
      <t>≈ 0.22481 lb</t>
    </r>
    <r>
      <rPr>
        <vertAlign val="subscript"/>
        <sz val="10"/>
        <rFont val="Arial"/>
        <family val="0"/>
      </rPr>
      <t>f</t>
    </r>
  </si>
  <si>
    <t>≈ 7.2330 pdl</t>
  </si>
  <si>
    <t>1 dyn</t>
  </si>
  <si>
    <r>
      <t>= 10</t>
    </r>
    <r>
      <rPr>
        <vertAlign val="superscript"/>
        <sz val="10"/>
        <rFont val="Arial"/>
        <family val="0"/>
      </rPr>
      <t>−5</t>
    </r>
    <r>
      <rPr>
        <sz val="10"/>
        <rFont val="Arial"/>
        <family val="0"/>
      </rPr>
      <t xml:space="preserve"> N</t>
    </r>
  </si>
  <si>
    <t>= 1 g·cm/s²</t>
  </si>
  <si>
    <r>
      <t>≈ 1.0197×10</t>
    </r>
    <r>
      <rPr>
        <vertAlign val="superscript"/>
        <sz val="10"/>
        <rFont val="Arial"/>
        <family val="0"/>
      </rPr>
      <t>−6</t>
    </r>
    <r>
      <rPr>
        <sz val="10"/>
        <rFont val="Arial"/>
        <family val="0"/>
      </rPr>
      <t xml:space="preserve"> kp</t>
    </r>
  </si>
  <si>
    <r>
      <t>≈ 2.2481×10</t>
    </r>
    <r>
      <rPr>
        <vertAlign val="superscript"/>
        <sz val="10"/>
        <rFont val="Arial"/>
        <family val="0"/>
      </rPr>
      <t>−6</t>
    </r>
    <r>
      <rPr>
        <sz val="10"/>
        <rFont val="Arial"/>
        <family val="0"/>
      </rPr>
      <t xml:space="preserve"> lb</t>
    </r>
    <r>
      <rPr>
        <vertAlign val="subscript"/>
        <sz val="10"/>
        <rFont val="Arial"/>
        <family val="0"/>
      </rPr>
      <t>f</t>
    </r>
  </si>
  <si>
    <r>
      <t>≈ 7.2330×10</t>
    </r>
    <r>
      <rPr>
        <vertAlign val="superscript"/>
        <sz val="10"/>
        <rFont val="Arial"/>
        <family val="0"/>
      </rPr>
      <t>−5</t>
    </r>
    <r>
      <rPr>
        <sz val="10"/>
        <rFont val="Arial"/>
        <family val="0"/>
      </rPr>
      <t xml:space="preserve"> pdl</t>
    </r>
  </si>
  <si>
    <t>1 kp</t>
  </si>
  <si>
    <t>= 9.80665 N</t>
  </si>
  <si>
    <t>= 980665 dyn</t>
  </si>
  <si>
    <t>= gn·(1 kg)</t>
  </si>
  <si>
    <r>
      <t>≈ 2.2046 lb</t>
    </r>
    <r>
      <rPr>
        <vertAlign val="subscript"/>
        <sz val="10"/>
        <rFont val="Arial"/>
        <family val="0"/>
      </rPr>
      <t>f</t>
    </r>
  </si>
  <si>
    <t>≈ 70.932 pdl</t>
  </si>
  <si>
    <r>
      <t>1 lb</t>
    </r>
    <r>
      <rPr>
        <b/>
        <vertAlign val="subscript"/>
        <sz val="10"/>
        <rFont val="Arial"/>
        <family val="0"/>
      </rPr>
      <t>f</t>
    </r>
  </si>
  <si>
    <t>≈ 4.448222 N</t>
  </si>
  <si>
    <t>≈ 444822 dyn</t>
  </si>
  <si>
    <t>≈ 0.45359 kp</t>
  </si>
  <si>
    <t>= gn·(1 lb)</t>
  </si>
  <si>
    <t>≈ 32.174 pdl</t>
  </si>
  <si>
    <t>1 pdl</t>
  </si>
  <si>
    <t>≈ 0.138255 N</t>
  </si>
  <si>
    <t>≈ 13825 dyn</t>
  </si>
  <si>
    <t>≈ 0.014098 kp</t>
  </si>
  <si>
    <r>
      <t>≈ 0.031081 lb</t>
    </r>
    <r>
      <rPr>
        <vertAlign val="subscript"/>
        <sz val="10"/>
        <rFont val="Arial"/>
        <family val="0"/>
      </rPr>
      <t>f</t>
    </r>
  </si>
  <si>
    <t>= 1 lb·ft/s²</t>
  </si>
  <si>
    <r>
      <t xml:space="preserve">The value of </t>
    </r>
    <r>
      <rPr>
        <i/>
        <sz val="10"/>
        <rFont val="Arial"/>
        <family val="0"/>
      </rPr>
      <t>g</t>
    </r>
    <r>
      <rPr>
        <i/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as used in the official definition of the kilogram-force is used here for all gravitational units.</t>
    </r>
  </si>
  <si>
    <t>Interstate Traveler Energy Calculator</t>
  </si>
  <si>
    <t>1 watt-hour = 3.4121415 Btu</t>
  </si>
  <si>
    <t>Multiple</t>
  </si>
  <si>
    <t>Name</t>
  </si>
  <si>
    <t>Symbol</t>
  </si>
  <si>
    <t>Enter Values in fields marked in Yellow</t>
  </si>
  <si>
    <t>watt</t>
  </si>
  <si>
    <t>W</t>
  </si>
  <si>
    <t>ITC Rail Combined Wattage Output of Two Parallel Tracks Combined</t>
  </si>
  <si>
    <t>decawatt</t>
  </si>
  <si>
    <t>daW</t>
  </si>
  <si>
    <t>Mile</t>
  </si>
  <si>
    <t>ft</t>
  </si>
  <si>
    <t>hectowatt</t>
  </si>
  <si>
    <t>hW</t>
  </si>
  <si>
    <t>kilowatt</t>
  </si>
  <si>
    <t>kW</t>
  </si>
  <si>
    <t>Area</t>
  </si>
  <si>
    <t>SqFt/mile</t>
  </si>
  <si>
    <t>megawatt</t>
  </si>
  <si>
    <t>MW</t>
  </si>
  <si>
    <t>Watts/SqFt  ( set at 12 )</t>
  </si>
  <si>
    <t>watts/SqFt</t>
  </si>
  <si>
    <t>( should be 12 )</t>
  </si>
  <si>
    <t>gigawatt</t>
  </si>
  <si>
    <t>GW</t>
  </si>
  <si>
    <t>Total Watts</t>
  </si>
  <si>
    <t>Watts/mile/hour</t>
  </si>
  <si>
    <t>terawatt</t>
  </si>
  <si>
    <t>TW</t>
  </si>
  <si>
    <t>Total Solar Hours/day</t>
  </si>
  <si>
    <t>Solar Hours/day</t>
  </si>
  <si>
    <t>petawatt</t>
  </si>
  <si>
    <t>PW</t>
  </si>
  <si>
    <t>Total Watts/day/mile</t>
  </si>
  <si>
    <t>watts/day/mile</t>
  </si>
  <si>
    <t>exawatt</t>
  </si>
  <si>
    <t>EW</t>
  </si>
  <si>
    <t>Total Miles  ( set at 54,000 )</t>
  </si>
  <si>
    <t>miles</t>
  </si>
  <si>
    <t>( should be 54,000 )</t>
  </si>
  <si>
    <t>zettawatt</t>
  </si>
  <si>
    <t>ZW</t>
  </si>
  <si>
    <t>Total watts/day/all miles</t>
  </si>
  <si>
    <t>yottawatt</t>
  </si>
  <si>
    <t>YW</t>
  </si>
  <si>
    <t>Total Watts/year</t>
  </si>
  <si>
    <t>Total watts/year</t>
  </si>
  <si>
    <t>Traveler Stations Combined Wattage Output of Total Roof Mounted PV Grid</t>
  </si>
  <si>
    <t>Traveler Station Frequency</t>
  </si>
  <si>
    <t>Every 5 Miles</t>
  </si>
  <si>
    <t>(should be 2 every 5)</t>
  </si>
  <si>
    <t>Total Traveler Stations</t>
  </si>
  <si>
    <t>Average Roof Size (PV)</t>
  </si>
  <si>
    <t>SqFt Roof-mounted PV Grid</t>
  </si>
  <si>
    <t>Minimum watts/SqFt</t>
  </si>
  <si>
    <t>Total Watts/hr/station</t>
  </si>
  <si>
    <t>Total Watts/hr/all stations</t>
  </si>
  <si>
    <t>Total Watts/day/all stations</t>
  </si>
  <si>
    <t>Total Watts/year/all stations</t>
  </si>
  <si>
    <t>Transports Combined Wattage Output of Total Roof-Mounted PV Grid</t>
  </si>
  <si>
    <t>Total Number of Transports/mile</t>
  </si>
  <si>
    <t>Transports/Mile</t>
  </si>
  <si>
    <t>( should be 3 per mile)</t>
  </si>
  <si>
    <t>Total Transports on System</t>
  </si>
  <si>
    <t>Total SqFt or roof area</t>
  </si>
  <si>
    <t>SqFt of PV on Roof</t>
  </si>
  <si>
    <t>Total SqFt all Transports</t>
  </si>
  <si>
    <t>Total SqFt PV</t>
  </si>
  <si>
    <t>Total Solar Hours / Day</t>
  </si>
  <si>
    <t>Total Watts/hr/Transport</t>
  </si>
  <si>
    <t>Total Watts/hr/all Transports</t>
  </si>
  <si>
    <t>Total Watts/day/all Transports</t>
  </si>
  <si>
    <t>Total Watts/year/all Transports</t>
  </si>
  <si>
    <t>The Roof   (symetrical arch)</t>
  </si>
  <si>
    <t>Diameter</t>
  </si>
  <si>
    <t>Radius</t>
  </si>
  <si>
    <t>Circumference</t>
  </si>
  <si>
    <t>Pi</t>
  </si>
  <si>
    <t>Highway ROW Width</t>
  </si>
  <si>
    <t>Percent of Circumference for roof</t>
  </si>
  <si>
    <t>Roof Width</t>
  </si>
  <si>
    <t>Length</t>
  </si>
  <si>
    <t>Percent dedicated to PV</t>
  </si>
  <si>
    <t>Total Surface area of PV/ Mile</t>
  </si>
  <si>
    <t>Watts/SqFt</t>
  </si>
  <si>
    <t>Total Watts/Mile/hour</t>
  </si>
  <si>
    <t>Solar Day (Hours)</t>
  </si>
  <si>
    <t>Total Watts/Mile/Day</t>
  </si>
  <si>
    <t>Total Number of Miles</t>
  </si>
  <si>
    <t>100 miles / state</t>
  </si>
  <si>
    <t>Total Watts/Solar Day / all miles</t>
  </si>
  <si>
    <t>Total Kilowatts/year</t>
  </si>
  <si>
    <t>SqFt / Sq M</t>
  </si>
  <si>
    <t>Total Megawatts/year</t>
  </si>
  <si>
    <t>Watts/Sq M from Sun at sea level</t>
  </si>
  <si>
    <t>Total Gigawatts/year</t>
  </si>
  <si>
    <t>Watts/Sq Foot from Sun at Sealevel</t>
  </si>
  <si>
    <t>Total Terawatts/year</t>
  </si>
  <si>
    <t>Percent Efficient</t>
  </si>
  <si>
    <t>Total BTU / year</t>
  </si>
  <si>
    <t>Total Wattage Output</t>
  </si>
  <si>
    <t>Total Quad /year</t>
  </si>
  <si>
    <t>Grand Totals of Rail + Stations + Transports + Roof PV Grid Combined</t>
  </si>
  <si>
    <t>Total GigaWatts/year</t>
  </si>
  <si>
    <t>Value of a Kilowatt</t>
  </si>
  <si>
    <t>Total Electrical Output Value</t>
  </si>
  <si>
    <t>Total BTU/year</t>
  </si>
  <si>
    <t>Total Quadrillion BTU/year</t>
  </si>
  <si>
    <t>Total watts/ncmh</t>
  </si>
  <si>
    <t>watts/normal cubic meter of Hydrogen</t>
  </si>
  <si>
    <t>Total Cu Meter Hydrogen/year</t>
  </si>
  <si>
    <t>Total ncmh / year</t>
  </si>
  <si>
    <t>Gasoline Equivelent Units</t>
  </si>
  <si>
    <t>Gasoline Equivilent Units 10ncmh/1Gal Gas</t>
  </si>
  <si>
    <t>Number of Cars Sustained/year</t>
  </si>
  <si>
    <t>Same as 960 gals/year/car</t>
  </si>
  <si>
    <t>Percent of All Cars in America`</t>
  </si>
  <si>
    <t>Percent sustained equivilent</t>
  </si>
  <si>
    <t xml:space="preserve">Source: </t>
  </si>
  <si>
    <t xml:space="preserve">http://www.eere.energy.gov/solar/cfm/faqs/third_level.cfm/name=Photovoltaics/cat=The%20Basics </t>
  </si>
  <si>
    <r>
      <t xml:space="preserve">Width </t>
    </r>
    <r>
      <rPr>
        <sz val="8"/>
        <rFont val="Arial"/>
        <family val="2"/>
      </rPr>
      <t>(two parallel tracks combined)</t>
    </r>
  </si>
  <si>
    <r>
      <t xml:space="preserve">A unit called the </t>
    </r>
    <r>
      <rPr>
        <i/>
        <u val="single"/>
        <sz val="10"/>
        <rFont val="Arial"/>
        <family val="0"/>
      </rPr>
      <t>quad</t>
    </r>
    <r>
      <rPr>
        <sz val="10"/>
        <rFont val="Arial"/>
        <family val="0"/>
      </rPr>
      <t xml:space="preserve"> (short for </t>
    </r>
    <r>
      <rPr>
        <u val="single"/>
        <sz val="10"/>
        <rFont val="Arial"/>
        <family val="0"/>
      </rPr>
      <t>quadrillion</t>
    </r>
    <r>
      <rPr>
        <sz val="10"/>
        <rFont val="Arial"/>
        <family val="0"/>
      </rPr>
      <t>) is defined as 10</t>
    </r>
    <r>
      <rPr>
        <vertAlign val="superscript"/>
        <sz val="10"/>
        <rFont val="Arial"/>
        <family val="0"/>
      </rPr>
      <t>15</t>
    </r>
    <r>
      <rPr>
        <sz val="10"/>
        <rFont val="Arial"/>
        <family val="0"/>
      </rPr>
      <t xml:space="preserve"> BTU</t>
    </r>
  </si>
  <si>
    <r>
      <t>Q:</t>
    </r>
    <r>
      <rPr>
        <i/>
        <sz val="8"/>
        <color indexed="16"/>
        <rFont val="Verdana"/>
        <family val="2"/>
      </rPr>
      <t> What is photovoltaics (solar electricity), or "PV"?</t>
    </r>
  </si>
  <si>
    <r>
      <t>A:</t>
    </r>
    <r>
      <rPr>
        <sz val="8"/>
        <color indexed="8"/>
        <rFont val="Verdana"/>
        <family val="2"/>
      </rPr>
      <t xml:space="preserve"> What do we mean by </t>
    </r>
    <r>
      <rPr>
        <b/>
        <sz val="8"/>
        <color indexed="8"/>
        <rFont val="Verdana"/>
        <family val="2"/>
      </rPr>
      <t>photovoltaics</t>
    </r>
    <r>
      <rPr>
        <sz val="8"/>
        <color indexed="8"/>
        <rFont val="Verdana"/>
        <family val="2"/>
      </rPr>
      <t xml:space="preserve">? The word itself helps to explain how photovoltaic (PV) or </t>
    </r>
    <r>
      <rPr>
        <b/>
        <sz val="8"/>
        <color indexed="8"/>
        <rFont val="Verdana"/>
        <family val="2"/>
      </rPr>
      <t>solar electric</t>
    </r>
    <r>
      <rPr>
        <sz val="8"/>
        <color indexed="8"/>
        <rFont val="Verdana"/>
        <family val="2"/>
      </rPr>
      <t xml:space="preserve"> technologies work. First used in about 1890, the word has two parts: photo, a stem derived from the Greek phos, which means light, and volt, a me</t>
    </r>
  </si>
  <si>
    <t>ITC Solenoid</t>
  </si>
  <si>
    <t>Number of Turns</t>
  </si>
  <si>
    <t>Radius of Turn</t>
  </si>
  <si>
    <t>Volts</t>
  </si>
  <si>
    <t>Amps</t>
  </si>
  <si>
    <t>Ohms</t>
  </si>
  <si>
    <t>Number of Solenoids</t>
  </si>
  <si>
    <t>Length of Wire</t>
  </si>
  <si>
    <t>Total Length of Wire</t>
  </si>
  <si>
    <t xml:space="preserve">Total number of automobiles 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</si>
</sst>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00"/>
    <numFmt numFmtId="166" formatCode="&quot;$&quot;#,##0.0000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0"/>
    <numFmt numFmtId="174" formatCode="0.0%"/>
    <numFmt numFmtId="175" formatCode="0.000"/>
    <numFmt numFmtId="176" formatCode="&quot;$&quot;#,##0"/>
    <numFmt numFmtId="177" formatCode="&quot;$&quot;#,##0.00000"/>
    <numFmt numFmtId="178" formatCode="0.0"/>
    <numFmt numFmtId="179" formatCode="_(* #,##0.000_);_(* \(#,##0.000\);_(* &quot;-&quot;??_);_(@_)"/>
    <numFmt numFmtId="180" formatCode="_(* #,##0.0000_);_(* \(#,##0.0000\);_(* &quot;-&quot;??_);_(@_)"/>
    <numFmt numFmtId="181" formatCode="&quot;$&quot;#,##0.00000000"/>
    <numFmt numFmtId="182" formatCode="&quot;$&quot;#,##0.000000"/>
    <numFmt numFmtId="183" formatCode="&quot;$&quot;#,##0.0000000000"/>
    <numFmt numFmtId="184" formatCode="0.0000%"/>
    <numFmt numFmtId="185" formatCode="0.000000%"/>
    <numFmt numFmtId="186" formatCode="0.0000000%"/>
    <numFmt numFmtId="187" formatCode="0.00000000%"/>
    <numFmt numFmtId="188" formatCode="0.00000000"/>
    <numFmt numFmtId="189" formatCode="0.0000000000000"/>
    <numFmt numFmtId="190" formatCode="0.0000000000000000"/>
    <numFmt numFmtId="191" formatCode="_(* #,##0.000000000_);_(* \(#,##0.000000000\);_(* &quot;-&quot;?????????_);_(@_)"/>
    <numFmt numFmtId="192" formatCode="0.000000000000000000000000000000"/>
    <numFmt numFmtId="193" formatCode="_(* #,##0.0000000000_);_(* \(#,##0.0000000000\);_(* &quot;-&quot;??????????_);_(@_)"/>
    <numFmt numFmtId="194" formatCode="_(* #,##0.0000000000000000_);_(* \(#,##0.0000000000000000\);_(* &quot;-&quot;????????????????_);_(@_)"/>
    <numFmt numFmtId="195" formatCode="_(* #,##0.0_);_(* \(#,##0.0\);_(* &quot;-&quot;?_);_(@_)"/>
    <numFmt numFmtId="196" formatCode="0.00000%"/>
    <numFmt numFmtId="197" formatCode="0.0000"/>
    <numFmt numFmtId="198" formatCode="0.00000"/>
    <numFmt numFmtId="199" formatCode="0.000000"/>
    <numFmt numFmtId="200" formatCode="#,##0.0"/>
    <numFmt numFmtId="201" formatCode="#,##0.000"/>
    <numFmt numFmtId="202" formatCode="0.000%"/>
    <numFmt numFmtId="203" formatCode="#,##0.0000"/>
    <numFmt numFmtId="204" formatCode="#,##0.00000"/>
    <numFmt numFmtId="205" formatCode="#,##0.000000"/>
    <numFmt numFmtId="206" formatCode="#,##0.0000000"/>
    <numFmt numFmtId="207" formatCode="&quot;$&quot;#,##0.0"/>
    <numFmt numFmtId="208" formatCode="_(* #,##0.0000000_);_(* \(#,##0.0000000\);_(* &quot;-&quot;???????_);_(@_)"/>
    <numFmt numFmtId="209" formatCode="_(* #,##0.00000_);_(* \(#,##0.00000\);_(* &quot;-&quot;??_);_(@_)"/>
    <numFmt numFmtId="210" formatCode="_(* #,##0.0000_);_(* \(#,##0.0000\);_(* &quot;-&quot;????_);_(@_)"/>
    <numFmt numFmtId="211" formatCode="_(* #,##0.000_);_(* \(#,##0.000\);_(* &quot;-&quot;???_);_(@_)"/>
    <numFmt numFmtId="212" formatCode="00000"/>
    <numFmt numFmtId="213" formatCode="0.0000000"/>
    <numFmt numFmtId="214" formatCode="_(* #,##0.000000_);_(* \(#,##0.000000\);_(* &quot;-&quot;???????_);_(@_)"/>
    <numFmt numFmtId="215" formatCode="_(* #,##0.00000_);_(* \(#,##0.00000\);_(* &quot;-&quot;???????_);_(@_)"/>
    <numFmt numFmtId="216" formatCode="_(* #,##0.0000_);_(* \(#,##0.0000\);_(* &quot;-&quot;???????_);_(@_)"/>
    <numFmt numFmtId="217" formatCode="_(* #,##0.000_);_(* \(#,##0.000\);_(* &quot;-&quot;???????_);_(@_)"/>
    <numFmt numFmtId="218" formatCode="_(* #,##0.00_);_(* \(#,##0.00\);_(* &quot;-&quot;???????_);_(@_)"/>
    <numFmt numFmtId="219" formatCode="_(* #,##0.0_);_(* \(#,##0.0\);_(* &quot;-&quot;???????_);_(@_)"/>
    <numFmt numFmtId="220" formatCode="_(* #,##0_);_(* \(#,##0\);_(* &quot;-&quot;???????_);_(@_)"/>
    <numFmt numFmtId="221" formatCode="_(* #,##0.000000_);_(* \(#,##0.000000\);_(* &quot;-&quot;??_);_(@_)"/>
    <numFmt numFmtId="222" formatCode="_(* #,##0.0000000_);_(* \(#,##0.0000000\);_(* &quot;-&quot;??_);_(@_)"/>
  </numFmts>
  <fonts count="28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vertAlign val="superscript"/>
      <sz val="9"/>
      <name val="Arial"/>
      <family val="2"/>
    </font>
    <font>
      <vertAlign val="subscript"/>
      <sz val="10"/>
      <name val="Arial"/>
      <family val="0"/>
    </font>
    <font>
      <i/>
      <vertAlign val="subscript"/>
      <sz val="10"/>
      <name val="Arial"/>
      <family val="0"/>
    </font>
    <font>
      <b/>
      <vertAlign val="subscript"/>
      <sz val="10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sz val="22"/>
      <name val="Arial"/>
      <family val="0"/>
    </font>
    <font>
      <i/>
      <u val="single"/>
      <sz val="10"/>
      <name val="Arial"/>
      <family val="0"/>
    </font>
    <font>
      <u val="single"/>
      <sz val="10"/>
      <name val="Arial"/>
      <family val="0"/>
    </font>
    <font>
      <i/>
      <sz val="8"/>
      <color indexed="16"/>
      <name val="Verdana"/>
      <family val="2"/>
    </font>
    <font>
      <b/>
      <i/>
      <sz val="8"/>
      <color indexed="16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wrapText="1"/>
    </xf>
    <xf numFmtId="0" fontId="6" fillId="0" borderId="0" xfId="20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6" fillId="3" borderId="2" xfId="20" applyFill="1" applyBorder="1" applyAlignment="1">
      <alignment wrapText="1"/>
    </xf>
    <xf numFmtId="0" fontId="6" fillId="3" borderId="3" xfId="20" applyFill="1" applyBorder="1" applyAlignment="1">
      <alignment wrapText="1"/>
    </xf>
    <xf numFmtId="0" fontId="6" fillId="3" borderId="4" xfId="20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6" fillId="3" borderId="5" xfId="20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20" applyAlignment="1">
      <alignment horizontal="center" vertical="center" wrapText="1"/>
    </xf>
    <xf numFmtId="0" fontId="15" fillId="2" borderId="6" xfId="0" applyFont="1" applyFill="1" applyBorder="1" applyAlignment="1" applyProtection="1">
      <alignment horizontal="left"/>
      <protection/>
    </xf>
    <xf numFmtId="0" fontId="16" fillId="2" borderId="7" xfId="0" applyFont="1" applyFill="1" applyBorder="1" applyAlignment="1" applyProtection="1">
      <alignment horizontal="left"/>
      <protection/>
    </xf>
    <xf numFmtId="0" fontId="16" fillId="2" borderId="8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3" borderId="9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3" fontId="0" fillId="3" borderId="9" xfId="0" applyNumberFormat="1" applyFont="1" applyFill="1" applyBorder="1" applyAlignment="1" applyProtection="1">
      <alignment wrapText="1"/>
      <protection/>
    </xf>
    <xf numFmtId="0" fontId="3" fillId="3" borderId="9" xfId="0" applyFont="1" applyFill="1" applyBorder="1" applyAlignment="1" applyProtection="1">
      <alignment wrapText="1"/>
      <protection/>
    </xf>
    <xf numFmtId="0" fontId="0" fillId="3" borderId="9" xfId="0" applyFill="1" applyBorder="1" applyAlignment="1" applyProtection="1">
      <alignment wrapText="1"/>
      <protection/>
    </xf>
    <xf numFmtId="168" fontId="17" fillId="4" borderId="11" xfId="15" applyNumberFormat="1" applyFont="1" applyFill="1" applyBorder="1" applyAlignment="1" applyProtection="1">
      <alignment/>
      <protection/>
    </xf>
    <xf numFmtId="168" fontId="0" fillId="4" borderId="11" xfId="15" applyNumberFormat="1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3" fontId="0" fillId="3" borderId="13" xfId="0" applyNumberFormat="1" applyFont="1" applyFill="1" applyBorder="1" applyAlignment="1" applyProtection="1">
      <alignment wrapText="1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8" fontId="0" fillId="0" borderId="0" xfId="15" applyNumberFormat="1" applyFill="1" applyBorder="1" applyAlignment="1" applyProtection="1">
      <alignment horizontal="left" indent="1"/>
      <protection/>
    </xf>
    <xf numFmtId="0" fontId="0" fillId="0" borderId="15" xfId="0" applyBorder="1" applyAlignment="1" applyProtection="1">
      <alignment/>
      <protection/>
    </xf>
    <xf numFmtId="168" fontId="0" fillId="0" borderId="0" xfId="15" applyNumberFormat="1" applyBorder="1" applyAlignment="1" applyProtection="1">
      <alignment horizontal="left" indent="3"/>
      <protection/>
    </xf>
    <xf numFmtId="1" fontId="0" fillId="5" borderId="16" xfId="15" applyNumberFormat="1" applyFill="1" applyBorder="1" applyAlignment="1" applyProtection="1">
      <alignment horizontal="right" indent="1"/>
      <protection locked="0"/>
    </xf>
    <xf numFmtId="168" fontId="0" fillId="0" borderId="0" xfId="15" applyNumberFormat="1" applyBorder="1" applyAlignment="1" applyProtection="1">
      <alignment horizontal="left" indent="1"/>
      <protection/>
    </xf>
    <xf numFmtId="168" fontId="0" fillId="5" borderId="16" xfId="15" applyNumberFormat="1" applyFill="1" applyBorder="1" applyAlignment="1" applyProtection="1">
      <alignment horizontal="left" indent="1"/>
      <protection locked="0"/>
    </xf>
    <xf numFmtId="168" fontId="0" fillId="0" borderId="0" xfId="15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7" fillId="4" borderId="18" xfId="0" applyFont="1" applyFill="1" applyBorder="1" applyAlignment="1" applyProtection="1">
      <alignment/>
      <protection/>
    </xf>
    <xf numFmtId="168" fontId="0" fillId="5" borderId="19" xfId="15" applyNumberFormat="1" applyFill="1" applyBorder="1" applyAlignment="1" applyProtection="1">
      <alignment horizontal="left" indent="1"/>
      <protection locked="0"/>
    </xf>
    <xf numFmtId="168" fontId="0" fillId="0" borderId="0" xfId="15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9" fontId="0" fillId="5" borderId="16" xfId="15" applyNumberFormat="1" applyFill="1" applyBorder="1" applyAlignment="1" applyProtection="1">
      <alignment/>
      <protection locked="0"/>
    </xf>
    <xf numFmtId="168" fontId="0" fillId="0" borderId="0" xfId="15" applyNumberFormat="1" applyFont="1" applyAlignment="1" applyProtection="1">
      <alignment/>
      <protection/>
    </xf>
    <xf numFmtId="168" fontId="0" fillId="5" borderId="16" xfId="15" applyNumberFormat="1" applyFill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220" fontId="0" fillId="0" borderId="0" xfId="0" applyNumberForma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164" fontId="0" fillId="6" borderId="16" xfId="15" applyNumberFormat="1" applyFill="1" applyBorder="1" applyAlignment="1" applyProtection="1">
      <alignment/>
      <protection/>
    </xf>
    <xf numFmtId="164" fontId="0" fillId="0" borderId="0" xfId="15" applyNumberFormat="1" applyAlignment="1" applyProtection="1">
      <alignment/>
      <protection/>
    </xf>
    <xf numFmtId="179" fontId="0" fillId="0" borderId="0" xfId="15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6" fillId="0" borderId="0" xfId="2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8" fillId="3" borderId="20" xfId="0" applyFont="1" applyFill="1" applyBorder="1" applyAlignment="1">
      <alignment wrapText="1"/>
    </xf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 applyAlignment="1">
      <alignment wrapText="1"/>
    </xf>
    <xf numFmtId="0" fontId="6" fillId="3" borderId="2" xfId="20" applyFill="1" applyBorder="1" applyAlignment="1">
      <alignment wrapText="1"/>
    </xf>
    <xf numFmtId="0" fontId="6" fillId="3" borderId="3" xfId="20" applyFill="1" applyBorder="1" applyAlignment="1">
      <alignment wrapText="1"/>
    </xf>
    <xf numFmtId="0" fontId="6" fillId="3" borderId="5" xfId="20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20" applyAlignment="1">
      <alignment horizontal="center" vertical="center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%20AnnArb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Shared\JES%20Back%206-05\Rapid%20Transport\Energy%20Calculations\ITC%20Energy%20Calcul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SampleCalc"/>
      <sheetName val="Return On Investment"/>
      <sheetName val="DailyMonthlyPass"/>
      <sheetName val="Startup Infrastructure Costs"/>
      <sheetName val="Payroll"/>
      <sheetName val="SolarCells"/>
      <sheetName val="Energy Use Calculator"/>
      <sheetName val="Hyrdrogen Production"/>
      <sheetName val="Steel and Concrete"/>
      <sheetName val="BridgeCluster"/>
      <sheetName val="Insurance"/>
      <sheetName val="TimeLine"/>
      <sheetName val="Rail Cost per K Chart"/>
      <sheetName val="Total Cost Chart"/>
      <sheetName val="Routes"/>
      <sheetName val="Addressing"/>
      <sheetName val="Lease Purchase"/>
      <sheetName val="Townships"/>
      <sheetName val="Michigan Assoc Regions"/>
      <sheetName val="The Names2"/>
      <sheetName val="Palets"/>
      <sheetName val="Telemarketing"/>
      <sheetName val="Time Line"/>
      <sheetName val="Stock Capitalization"/>
      <sheetName val="Advisory Board"/>
    </sheetNames>
    <sheetDataSet>
      <sheetData sheetId="26">
        <row r="6">
          <cell r="F6">
            <v>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5">
        <row r="6">
          <cell r="F6">
            <v>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sts per kilometer"/>
      <sheetName val="Return On Investment"/>
      <sheetName val="Energy Calculator"/>
      <sheetName val="ProductionTimeLine"/>
      <sheetName val="SolarCells"/>
      <sheetName val="Sheet1"/>
      <sheetName val="ITC National Network"/>
      <sheetName val="National Population"/>
      <sheetName val="Steel and Concrete"/>
      <sheetName val="Advertising - Rent"/>
      <sheetName val="Water Production"/>
      <sheetName val="Hyrdrogen Produc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re.energy.gov/solar/cfm/faqs/third_level.cfm/name=Photovoltaics/cat=The%20Basic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hatis.techtarget.com/definition/0,,sid9_gci555460,00.html" TargetMode="External" /><Relationship Id="rId2" Type="http://schemas.openxmlformats.org/officeDocument/2006/relationships/hyperlink" Target="http://searchsmb.techtarget.com/sDefinition/0,,sid44_gci523639,00.html" TargetMode="External" /><Relationship Id="rId3" Type="http://schemas.openxmlformats.org/officeDocument/2006/relationships/hyperlink" Target="http://searchsmb.techtarget.com/sDefinition/0,,sid44_gci549248,00.html" TargetMode="External" /><Relationship Id="rId4" Type="http://schemas.openxmlformats.org/officeDocument/2006/relationships/hyperlink" Target="http://whatis.techtarget.com/definition/0,,sid9_gci778298,00.html" TargetMode="External" /><Relationship Id="rId5" Type="http://schemas.openxmlformats.org/officeDocument/2006/relationships/hyperlink" Target="http://whatis.techtarget.com/definition/0,,sid9_gci549408,00.html" TargetMode="External" /><Relationship Id="rId6" Type="http://schemas.openxmlformats.org/officeDocument/2006/relationships/hyperlink" Target="http://searchsmb.techtarget.com/sDefinition/0,,sid44_gci523661,00.html" TargetMode="External" /><Relationship Id="rId7" Type="http://schemas.openxmlformats.org/officeDocument/2006/relationships/hyperlink" Target="http://whatis.techtarget.com/definition/0,,sid9_gci550759,00.html" TargetMode="External" /><Relationship Id="rId8" Type="http://schemas.openxmlformats.org/officeDocument/2006/relationships/hyperlink" Target="http://searchsmb.techtarget.com/sDefinition/0,,sid44_gci552553,00.html" TargetMode="External" /><Relationship Id="rId9" Type="http://schemas.openxmlformats.org/officeDocument/2006/relationships/hyperlink" Target="http://whatis.techtarget.com/definition/0,,sid9_gci524077,00.html" TargetMode="External" /><Relationship Id="rId10" Type="http://schemas.openxmlformats.org/officeDocument/2006/relationships/hyperlink" Target="http://whatis.techtarget.com/definition/0,,sid9_gci778341,00.html" TargetMode="External" /><Relationship Id="rId11" Type="http://schemas.openxmlformats.org/officeDocument/2006/relationships/hyperlink" Target="http://searchsmb.techtarget.com/sDefinition/0,,sid44_gci211871,00.html" TargetMode="External" /><Relationship Id="rId12" Type="http://schemas.openxmlformats.org/officeDocument/2006/relationships/hyperlink" Target="http://searchsmb.techtarget.com/sDefinition/0,,sid44_gci214360,00.html" TargetMode="External" /><Relationship Id="rId13" Type="http://schemas.openxmlformats.org/officeDocument/2006/relationships/hyperlink" Target="http://whatis.techtarget.com/definition/0,,sid9_gci550787,00.html" TargetMode="External" /><Relationship Id="rId14" Type="http://schemas.openxmlformats.org/officeDocument/2006/relationships/hyperlink" Target="http://whatis.techtarget.com/definition/0,,sid9_gci551319,00.html" TargetMode="External" /><Relationship Id="rId15" Type="http://schemas.openxmlformats.org/officeDocument/2006/relationships/hyperlink" Target="http://whatis.techtarget.com/definition/0,,sid9_gci553020,00.html" TargetMode="External" /><Relationship Id="rId16" Type="http://schemas.openxmlformats.org/officeDocument/2006/relationships/hyperlink" Target="http://whatis.techtarget.com/definition/0,,sid9_gci524124,00.html" TargetMode="External" /><Relationship Id="rId17" Type="http://schemas.openxmlformats.org/officeDocument/2006/relationships/hyperlink" Target="http://whatis.techtarget.com/definition/0,,sid9_gci759429,00.html" TargetMode="External" /><Relationship Id="rId18" Type="http://schemas.openxmlformats.org/officeDocument/2006/relationships/hyperlink" Target="http://whatis.techtarget.com/definition/0,,sid9_gci553718,00.html" TargetMode="External" /><Relationship Id="rId19" Type="http://schemas.openxmlformats.org/officeDocument/2006/relationships/hyperlink" Target="http://whatis.techtarget.com/definition/0,,sid9_gci525907,00.html" TargetMode="External" /><Relationship Id="rId20" Type="http://schemas.openxmlformats.org/officeDocument/2006/relationships/hyperlink" Target="http://whatis.techtarget.com/definition/0,,sid9_gci553541,00.html" TargetMode="External" /><Relationship Id="rId21" Type="http://schemas.openxmlformats.org/officeDocument/2006/relationships/hyperlink" Target="http://whatis.techtarget.com/definition/0,,sid9_gci525198,00.html" TargetMode="External" /><Relationship Id="rId22" Type="http://schemas.openxmlformats.org/officeDocument/2006/relationships/hyperlink" Target="http://whatis.techtarget.com/definition/0,,sid9_gci554193,00.html" TargetMode="External" /><Relationship Id="rId23" Type="http://schemas.openxmlformats.org/officeDocument/2006/relationships/hyperlink" Target="http://searchsmb.techtarget.com/sDefinition/0,,sid44_gci528551,00.html" TargetMode="External" /><Relationship Id="rId24" Type="http://schemas.openxmlformats.org/officeDocument/2006/relationships/hyperlink" Target="http://searchnetworking.techtarget.com/sDefinition/0,,sid7_gci778491,00.html" TargetMode="External" /><Relationship Id="rId25" Type="http://schemas.openxmlformats.org/officeDocument/2006/relationships/hyperlink" Target="http://searchsmb.techtarget.com/sDefinition/0,,sid44_gci778488,00.html" TargetMode="External" /><Relationship Id="rId26" Type="http://schemas.openxmlformats.org/officeDocument/2006/relationships/hyperlink" Target="http://searchstorage.techtarget.com/sDefinition/0,,sid5_gci214464,00.html" TargetMode="External" /><Relationship Id="rId27" Type="http://schemas.openxmlformats.org/officeDocument/2006/relationships/hyperlink" Target="http://searchsmb.techtarget.com/sDefinition/0,,sid44_gci528552,00.html" TargetMode="External" /><Relationship Id="rId28" Type="http://schemas.openxmlformats.org/officeDocument/2006/relationships/hyperlink" Target="http://whatis.techtarget.com/definition/0,,sid9_gci751403,00.html" TargetMode="External" /><Relationship Id="rId29" Type="http://schemas.openxmlformats.org/officeDocument/2006/relationships/hyperlink" Target="http://whatis.techtarget.com/definition/0,,sid9_gci538022,00.html" TargetMode="External" /><Relationship Id="rId30" Type="http://schemas.openxmlformats.org/officeDocument/2006/relationships/hyperlink" Target="http://whatis.techtarget.com/definition/0,,sid9_gci752634,00.html" TargetMode="External" /><Relationship Id="rId31" Type="http://schemas.openxmlformats.org/officeDocument/2006/relationships/hyperlink" Target="http://whatis.techtarget.com/definition/0,,sid9_gci546250,00.html" TargetMode="External" /><Relationship Id="rId32" Type="http://schemas.openxmlformats.org/officeDocument/2006/relationships/hyperlink" Target="http://whatis.techtarget.com/definition/0,,sid9_gci781954,00.html" TargetMode="External" /><Relationship Id="rId33" Type="http://schemas.openxmlformats.org/officeDocument/2006/relationships/hyperlink" Target="http://whatis.techtarget.com/definition/0,,sid9_gci753543,00.html" TargetMode="External" /><Relationship Id="rId34" Type="http://schemas.openxmlformats.org/officeDocument/2006/relationships/hyperlink" Target="http://whatis.techtarget.com/definition/0,,sid9_gci540701,00.html" TargetMode="External" /><Relationship Id="rId35" Type="http://schemas.openxmlformats.org/officeDocument/2006/relationships/hyperlink" Target="http://whatis.techtarget.com/definition/0,,sid9_gci753542,00.html" TargetMode="External" /><Relationship Id="rId36" Type="http://schemas.openxmlformats.org/officeDocument/2006/relationships/hyperlink" Target="http://searchsmb.techtarget.com/sDefinition/0,,sid44_gci523548,00.html" TargetMode="External" /><Relationship Id="rId37" Type="http://schemas.openxmlformats.org/officeDocument/2006/relationships/hyperlink" Target="http://whatis.techtarget.com/definition/0,,sid9_gci762155,00.html" TargetMode="External" /><Relationship Id="rId38" Type="http://schemas.openxmlformats.org/officeDocument/2006/relationships/hyperlink" Target="http://whatis.techtarget.com/definition/0,,sid9_gci761652,00.html" TargetMode="External" /><Relationship Id="rId39" Type="http://schemas.openxmlformats.org/officeDocument/2006/relationships/hyperlink" Target="http://whatis.techtarget.com/definition/0,,sid9_gci755511,00.html" TargetMode="External" /><Relationship Id="rId40" Type="http://schemas.openxmlformats.org/officeDocument/2006/relationships/hyperlink" Target="http://whatis.techtarget.com/definition/0,,sid9_gci755679,00.html" TargetMode="External" /><Relationship Id="rId41" Type="http://schemas.openxmlformats.org/officeDocument/2006/relationships/hyperlink" Target="http://searchopensource.techtarget.com/sDefinition/0,,sid39_gci212752,00.html" TargetMode="External" /><Relationship Id="rId42" Type="http://schemas.openxmlformats.org/officeDocument/2006/relationships/hyperlink" Target="http://whatis.techtarget.com/definition/0,,sid9_gci755044,00.html" TargetMode="External" /><Relationship Id="rId43" Type="http://schemas.openxmlformats.org/officeDocument/2006/relationships/hyperlink" Target="http://whatis.techtarget.com/definition/0,,sid9_gci529964,00.html" TargetMode="External" /><Relationship Id="rId44" Type="http://schemas.openxmlformats.org/officeDocument/2006/relationships/hyperlink" Target="http://whatis.techtarget.com/definition/0,,sid9_gci755419,00.html" TargetMode="External" /><Relationship Id="rId45" Type="http://schemas.openxmlformats.org/officeDocument/2006/relationships/hyperlink" Target="http://whatis.techtarget.com/definition/0,,sid9_gci761653,00.html" TargetMode="External" /><Relationship Id="rId46" Type="http://schemas.openxmlformats.org/officeDocument/2006/relationships/hyperlink" Target="http://whatis.techtarget.com/definition/0,,sid9_gci529957,00.html" TargetMode="External" /><Relationship Id="rId47" Type="http://schemas.openxmlformats.org/officeDocument/2006/relationships/hyperlink" Target="http://whatis.techtarget.com/definition/0,,sid9_gci529957,00.html" TargetMode="External" /><Relationship Id="rId48" Type="http://schemas.openxmlformats.org/officeDocument/2006/relationships/hyperlink" Target="http://whatis.techtarget.com/definition/0,,sid9_gci962687,00.html" TargetMode="External" /><Relationship Id="rId49" Type="http://schemas.openxmlformats.org/officeDocument/2006/relationships/hyperlink" Target="http://whatis.techtarget.com/definition/0,,sid9_gci546273,00.html" TargetMode="External" /><Relationship Id="rId50" Type="http://schemas.openxmlformats.org/officeDocument/2006/relationships/hyperlink" Target="http://searchsmb.techtarget.com/sDefinition/0,,sid44_gci213320,00.html" TargetMode="External" /><Relationship Id="rId51" Type="http://schemas.openxmlformats.org/officeDocument/2006/relationships/hyperlink" Target="http://searchsmb.techtarget.com/sDefinition/0,,sid44_gci213320,00.html" TargetMode="External" /><Relationship Id="rId52" Type="http://schemas.openxmlformats.org/officeDocument/2006/relationships/hyperlink" Target="http://searchsmb.techtarget.com/sDefinition/0,,sid44_gci530611,00.html" TargetMode="External" /><Relationship Id="rId53" Type="http://schemas.openxmlformats.org/officeDocument/2006/relationships/hyperlink" Target="http://whatis.techtarget.com/definition/0,,sid9_gci551152,00.html" TargetMode="External" /><Relationship Id="rId54" Type="http://schemas.openxmlformats.org/officeDocument/2006/relationships/hyperlink" Target="http://whatis.techtarget.com/definition/0,,sid9_gci555424,00.html" TargetMode="External" /><Relationship Id="rId55" Type="http://schemas.openxmlformats.org/officeDocument/2006/relationships/hyperlink" Target="http://searchsmb.techtarget.com/sDefinition/0,,sid44_gci212894,00.html" TargetMode="External" /><Relationship Id="rId56" Type="http://schemas.openxmlformats.org/officeDocument/2006/relationships/hyperlink" Target="http://whatis.techtarget.com/definition/0,,sid9_gci531078,00.html" TargetMode="External" /><Relationship Id="rId57" Type="http://schemas.openxmlformats.org/officeDocument/2006/relationships/hyperlink" Target="http://whatis.techtarget.com/definition/0,,sid9_gci555458,00.html" TargetMode="External" /><Relationship Id="rId58" Type="http://schemas.openxmlformats.org/officeDocument/2006/relationships/hyperlink" Target="http://whatis.techtarget.com/definition/0,,sid9_gci551470,00.html" TargetMode="External" /><Relationship Id="rId59" Type="http://schemas.openxmlformats.org/officeDocument/2006/relationships/hyperlink" Target="http://searchnetworking.techtarget.com/sDefinition/0,,sid7_gci213702,00.html" TargetMode="External" /><Relationship Id="rId60" Type="http://schemas.openxmlformats.org/officeDocument/2006/relationships/hyperlink" Target="http://searchsmb.techtarget.com/sDefinition/0,,sid44_gci531542,00.html" TargetMode="External" /><Relationship Id="rId61" Type="http://schemas.openxmlformats.org/officeDocument/2006/relationships/hyperlink" Target="http://whatis.techtarget.com/definition/0,,sid9_gci555459,00.html" TargetMode="External" /><Relationship Id="rId62" Type="http://schemas.openxmlformats.org/officeDocument/2006/relationships/hyperlink" Target="http://whatis.techtarget.com/definition/0,,sid9_gci555423,00.html" TargetMode="External" /><Relationship Id="rId63" Type="http://schemas.openxmlformats.org/officeDocument/2006/relationships/hyperlink" Target="http://whatis.techtarget.com/definition/0,,sid9_gci752086,00.html" TargetMode="External" /><Relationship Id="rId64" Type="http://schemas.openxmlformats.org/officeDocument/2006/relationships/hyperlink" Target="http://whatis.techtarget.com/definition/0,,sid9_gci532376,00.html" TargetMode="External" /><Relationship Id="rId65" Type="http://schemas.openxmlformats.org/officeDocument/2006/relationships/hyperlink" Target="http://whatis.techtarget.com/definition/0,,sid9_gci811193,00.html" TargetMode="External" /><Relationship Id="rId66" Type="http://schemas.openxmlformats.org/officeDocument/2006/relationships/hyperlink" Target="http://whatis.techtarget.com/definition/0,,sid9_gci546798,00.html" TargetMode="External" /><Relationship Id="rId67" Type="http://schemas.openxmlformats.org/officeDocument/2006/relationships/hyperlink" Target="http://searchsmb.techtarget.com/sDefinition/0,,sid44_gci546287,00.html" TargetMode="External" /><Relationship Id="rId68" Type="http://schemas.openxmlformats.org/officeDocument/2006/relationships/hyperlink" Target="http://whatis.techtarget.com/definition/0,,sid9_gci812011,00.html" TargetMode="External" /><Relationship Id="rId69" Type="http://schemas.openxmlformats.org/officeDocument/2006/relationships/hyperlink" Target="http://searchsmb.techtarget.com/sDefinition/0,,sid44_gci212816,00.html" TargetMode="External" /><Relationship Id="rId70" Type="http://schemas.openxmlformats.org/officeDocument/2006/relationships/hyperlink" Target="http://searchsmb.techtarget.com/sDefinition/0,,sid44_gci294147,00.html" TargetMode="External" /><Relationship Id="rId71" Type="http://schemas.openxmlformats.org/officeDocument/2006/relationships/hyperlink" Target="http://whatis.techtarget.com/definition/0,,sid9_gci790194,00.html" TargetMode="External" /><Relationship Id="rId72" Type="http://schemas.openxmlformats.org/officeDocument/2006/relationships/hyperlink" Target="http://whatis.techtarget.com/definition/0,,sid9_gci551133,00.html" TargetMode="External" /><Relationship Id="rId73" Type="http://schemas.openxmlformats.org/officeDocument/2006/relationships/hyperlink" Target="http://whatis.techtarget.com/definition/0,,sid9_gci555425,00.html" TargetMode="External" /><Relationship Id="rId74" Type="http://schemas.openxmlformats.org/officeDocument/2006/relationships/hyperlink" Target="http://searchsmb.techtarget.com/sDefinition/0,,sid44_gci213564,00.html" TargetMode="External" /><Relationship Id="rId75" Type="http://schemas.openxmlformats.org/officeDocument/2006/relationships/hyperlink" Target="http://searchsmb.techtarget.com/sDefinition/0,,sid44_gci213565,00.html" TargetMode="External" /><Relationship Id="rId76" Type="http://schemas.openxmlformats.org/officeDocument/2006/relationships/hyperlink" Target="http://whatis.techtarget.com/definition/0,,sid9_gci789813,00.html" TargetMode="External" /><Relationship Id="rId77" Type="http://schemas.openxmlformats.org/officeDocument/2006/relationships/hyperlink" Target="http://whatis.techtarget.com/definition/0,,sid9_gci771825,00.html" TargetMode="External" /><Relationship Id="rId78" Type="http://schemas.openxmlformats.org/officeDocument/2006/relationships/hyperlink" Target="http://whatis.techtarget.com/definition/0,,sid9_gci771826,00.html" TargetMode="External" /><Relationship Id="rId79" Type="http://schemas.openxmlformats.org/officeDocument/2006/relationships/hyperlink" Target="http://whatis.techtarget.com/definition/0,,sid9_gci771826,00.html" TargetMode="External" /><Relationship Id="rId80" Type="http://schemas.openxmlformats.org/officeDocument/2006/relationships/hyperlink" Target="http://searchsmb.techtarget.com/sDefinition/0,,sid44_gci213563,00.html" TargetMode="External" /><Relationship Id="rId81" Type="http://schemas.openxmlformats.org/officeDocument/2006/relationships/hyperlink" Target="http://whatis.techtarget.com/definition/0,,sid9_gci759327,00.html" TargetMode="External" /><Relationship Id="rId82" Type="http://schemas.openxmlformats.org/officeDocument/2006/relationships/hyperlink" Target="http://whatis.techtarget.com/definition/0,,sid9_gci550477,00.html" TargetMode="External" /><Relationship Id="rId83" Type="http://schemas.openxmlformats.org/officeDocument/2006/relationships/hyperlink" Target="http://searchsmb.techtarget.com/sDefinition/0,,sid44_gci530341,00.html" TargetMode="External" /><Relationship Id="rId84" Type="http://schemas.openxmlformats.org/officeDocument/2006/relationships/hyperlink" Target="http://whatis.techtarget.com/definition/0,,sid9_gci550791,00.html" TargetMode="External" /><Relationship Id="rId85" Type="http://schemas.openxmlformats.org/officeDocument/2006/relationships/hyperlink" Target="http://whatis.techtarget.com/definition/0,,sid9_gci551321,00.html" TargetMode="External" /><Relationship Id="rId86" Type="http://schemas.openxmlformats.org/officeDocument/2006/relationships/hyperlink" Target="http://whatis.techtarget.com/definition/0,,sid9_gci790306,00.html" TargetMode="External" /><Relationship Id="rId87" Type="http://schemas.openxmlformats.org/officeDocument/2006/relationships/hyperlink" Target="http://searchsmb.techtarget.com/sDefinition/0,,sid44_gci211742,00.html" TargetMode="External" /><Relationship Id="rId88" Type="http://schemas.openxmlformats.org/officeDocument/2006/relationships/hyperlink" Target="http://searchsmb.techtarget.com/sDefinition/0,,sid44_gci532218,00.html" TargetMode="External" /><Relationship Id="rId89" Type="http://schemas.openxmlformats.org/officeDocument/2006/relationships/hyperlink" Target="http://whatis.techtarget.com/definition/0,,sid9_gci550801,00.html" TargetMode="External" /><Relationship Id="rId90" Type="http://schemas.openxmlformats.org/officeDocument/2006/relationships/hyperlink" Target="http://whatis.techtarget.com/definition/0,,sid9_gci551355,00.html" TargetMode="External" /><Relationship Id="rId91" Type="http://schemas.openxmlformats.org/officeDocument/2006/relationships/hyperlink" Target="http://searchsmb.techtarget.com/sDefinition/0,,sid44_gci212339,00.html" TargetMode="External" /><Relationship Id="rId92" Type="http://schemas.openxmlformats.org/officeDocument/2006/relationships/hyperlink" Target="http://whatis.techtarget.com/definition/0,,sid9_gci532215,00.html" TargetMode="External" /><Relationship Id="rId93" Type="http://schemas.openxmlformats.org/officeDocument/2006/relationships/hyperlink" Target="http://whatis.techtarget.com/definition/0,,sid9_gci550795,00.html" TargetMode="External" /><Relationship Id="rId94" Type="http://schemas.openxmlformats.org/officeDocument/2006/relationships/hyperlink" Target="http://whatis.techtarget.com/definition/0,,sid9_gci551362,00.html" TargetMode="External" /><Relationship Id="rId95" Type="http://schemas.openxmlformats.org/officeDocument/2006/relationships/hyperlink" Target="http://whatis.techtarget.com/definition/0,,sid9_gci533509,00.html" TargetMode="External" /><Relationship Id="rId96" Type="http://schemas.openxmlformats.org/officeDocument/2006/relationships/hyperlink" Target="http://whatis.techtarget.com/definition/0,,sid9_gci533499,00.html" TargetMode="External" /><Relationship Id="rId97" Type="http://schemas.openxmlformats.org/officeDocument/2006/relationships/hyperlink" Target="http://searchsmb.techtarget.com/sDefinition/0,,sid44_gci763586,00.html" TargetMode="External" /><Relationship Id="rId98" Type="http://schemas.openxmlformats.org/officeDocument/2006/relationships/hyperlink" Target="http://whatis.techtarget.com/definition/0,,sid9_gci541764,00.html" TargetMode="External" /><Relationship Id="rId99" Type="http://schemas.openxmlformats.org/officeDocument/2006/relationships/hyperlink" Target="http://whatis.techtarget.com/definition/0,,sid9_gci541764,00.html" TargetMode="External" /><Relationship Id="rId100" Type="http://schemas.openxmlformats.org/officeDocument/2006/relationships/hyperlink" Target="http://searchsmb.techtarget.com/sDefinition/0,,sid44_gci543303,00.html" TargetMode="External" /><Relationship Id="rId101" Type="http://schemas.openxmlformats.org/officeDocument/2006/relationships/hyperlink" Target="http://whatis.techtarget.com/definition/0,,sid9_gci546212,00.html" TargetMode="External" /><Relationship Id="rId102" Type="http://schemas.openxmlformats.org/officeDocument/2006/relationships/hyperlink" Target="http://whatis.techtarget.com/definition/0,,sid9_gci769928,00.html" TargetMode="External" /><Relationship Id="rId103" Type="http://schemas.openxmlformats.org/officeDocument/2006/relationships/hyperlink" Target="http://whatis.techtarget.com/definition/0,,sid9_gci547182,00.html" TargetMode="External" /><Relationship Id="rId104" Type="http://schemas.openxmlformats.org/officeDocument/2006/relationships/hyperlink" Target="http://whatis.techtarget.com/definition/0,,sid9_gci769929,00.html" TargetMode="External" /><Relationship Id="rId105" Type="http://schemas.openxmlformats.org/officeDocument/2006/relationships/hyperlink" Target="http://searchsmb.techtarget.com/sDefinition/0,,sid44_gci541730,00.html" TargetMode="External" /><Relationship Id="rId106" Type="http://schemas.openxmlformats.org/officeDocument/2006/relationships/hyperlink" Target="http://whatis.techtarget.com/definition/0,,sid9_gci540843,00.html" TargetMode="External" /><Relationship Id="rId107" Type="http://schemas.openxmlformats.org/officeDocument/2006/relationships/hyperlink" Target="http://whatis.techtarget.com/definition/0,,sid9_gci542011,00.html" TargetMode="External" /><Relationship Id="rId108" Type="http://schemas.openxmlformats.org/officeDocument/2006/relationships/hyperlink" Target="http://searchsmb.techtarget.com/sDefinition/0,,sid44_gci528762,00.html" TargetMode="External" /><Relationship Id="rId109" Type="http://schemas.openxmlformats.org/officeDocument/2006/relationships/hyperlink" Target="http://whatis.techtarget.com/definition/0,,sid9_gci771805,00.html" TargetMode="External" /><Relationship Id="rId110" Type="http://schemas.openxmlformats.org/officeDocument/2006/relationships/hyperlink" Target="http://whatis.techtarget.com/definition/0,,sid9_gci775445,00.html" TargetMode="External" /><Relationship Id="rId111" Type="http://schemas.openxmlformats.org/officeDocument/2006/relationships/hyperlink" Target="http://searchsmb.techtarget.com/sDefinition/0,,sid44_gci528813,00.html" TargetMode="External" /><Relationship Id="rId112" Type="http://schemas.openxmlformats.org/officeDocument/2006/relationships/hyperlink" Target="http://whatis.techtarget.com/definition/0,,sid9_gci529969,00.html" TargetMode="External" /><Relationship Id="rId113" Type="http://schemas.openxmlformats.org/officeDocument/2006/relationships/hyperlink" Target="http://whatis.techtarget.com/definition/0,,sid9_gci774880,00.html" TargetMode="External" /><Relationship Id="rId114" Type="http://schemas.openxmlformats.org/officeDocument/2006/relationships/hyperlink" Target="http://whatis.techtarget.com/definition/0,,sid9_gci774878,00.html" TargetMode="External" /><Relationship Id="rId115" Type="http://schemas.openxmlformats.org/officeDocument/2006/relationships/hyperlink" Target="http://whatis.techtarget.com/definition/0,,sid9_gci530159,00.html" TargetMode="External" /><Relationship Id="rId116" Type="http://schemas.openxmlformats.org/officeDocument/2006/relationships/hyperlink" Target="http://whatis.techtarget.com/definition/0,,sid9_gci777936,00.html" TargetMode="External" /><Relationship Id="rId117" Type="http://schemas.openxmlformats.org/officeDocument/2006/relationships/hyperlink" Target="http://whatis.techtarget.com/definition/0,,sid9_gci775674,00.html" TargetMode="External" /><Relationship Id="rId118" Type="http://schemas.openxmlformats.org/officeDocument/2006/relationships/hyperlink" Target="http://whatis.techtarget.com/definition/0,,sid9_gci546275,00.html" TargetMode="External" /><Relationship Id="rId119" Type="http://schemas.openxmlformats.org/officeDocument/2006/relationships/hyperlink" Target="http://whatis.techtarget.com/definition/0,,sid9_gci802907,00.html" TargetMode="External" /><Relationship Id="rId120" Type="http://schemas.openxmlformats.org/officeDocument/2006/relationships/hyperlink" Target="http://whatis.techtarget.com/definition/0,,sid9_gci548160,00.html" TargetMode="External" /><Relationship Id="rId121" Type="http://schemas.openxmlformats.org/officeDocument/2006/relationships/hyperlink" Target="http://searchsmb.techtarget.com/sDefinition/0,,sid44_gci214246,00.html" TargetMode="External" /><Relationship Id="rId122" Type="http://schemas.openxmlformats.org/officeDocument/2006/relationships/hyperlink" Target="http://searchsmb.techtarget.com/sDefinition/0,,sid44_gci212160,00.html" TargetMode="External" /><Relationship Id="rId123" Type="http://schemas.openxmlformats.org/officeDocument/2006/relationships/hyperlink" Target="http://searchmobilecomputing.techtarget.com/sDefinition/0,,sid40_gci212244,00.html" TargetMode="External" /><Relationship Id="rId124" Type="http://schemas.openxmlformats.org/officeDocument/2006/relationships/hyperlink" Target="http://searchnetworking.techtarget.com/sDefinition/0,,sid7_gci212544,00.html" TargetMode="External" /><Relationship Id="rId125" Type="http://schemas.openxmlformats.org/officeDocument/2006/relationships/hyperlink" Target="http://searchnetworking.techtarget.com/sDefinition/0,,sid7_gci213983,00.html" TargetMode="External" /><Relationship Id="rId126" Type="http://schemas.openxmlformats.org/officeDocument/2006/relationships/hyperlink" Target="http://searchnetworking.techtarget.com/sDefinition/0,,sid7_gci752929,00.html" TargetMode="External" /><Relationship Id="rId127" Type="http://schemas.openxmlformats.org/officeDocument/2006/relationships/hyperlink" Target="http://searchnetworking.techtarget.com/sDefinition/0,,sid7_gci213339,00.html" TargetMode="External" /><Relationship Id="rId128" Type="http://schemas.openxmlformats.org/officeDocument/2006/relationships/hyperlink" Target="http://searchsmb.techtarget.com/sDefinition/0,,sid44_gci523639,00.html" TargetMode="External" /><Relationship Id="rId129" Type="http://schemas.openxmlformats.org/officeDocument/2006/relationships/hyperlink" Target="http://searchsmb.techtarget.com/sDefinition/0,,sid44_gci549248,00.html" TargetMode="External" /><Relationship Id="rId130" Type="http://schemas.openxmlformats.org/officeDocument/2006/relationships/hyperlink" Target="http://whatis.techtarget.com/definition/0,,sid9_gci866387,00.html" TargetMode="External" /><Relationship Id="rId131" Type="http://schemas.openxmlformats.org/officeDocument/2006/relationships/hyperlink" Target="http://searchsmb.techtarget.com/sDefinition/0,,sid44_gci514407,00.html" TargetMode="External" /><Relationship Id="rId132" Type="http://schemas.openxmlformats.org/officeDocument/2006/relationships/hyperlink" Target="http://searchsmb.techtarget.com/sDefinition/0,,sid44_gci751004,00.html" TargetMode="External" /><Relationship Id="rId133" Type="http://schemas.openxmlformats.org/officeDocument/2006/relationships/hyperlink" Target="http://whatis.techtarget.com/definition/0,,sid9_gci541954,00.html" TargetMode="External" /><Relationship Id="rId134" Type="http://schemas.openxmlformats.org/officeDocument/2006/relationships/hyperlink" Target="http://searchsmb.techtarget.com/sDefinition/0,,sid44_gci213816,00.html" TargetMode="External" /><Relationship Id="rId135" Type="http://schemas.openxmlformats.org/officeDocument/2006/relationships/hyperlink" Target="http://searchstorage.techtarget.com/sDefinition/0,,sid5_gci211721,00.html" TargetMode="External" /><Relationship Id="rId136" Type="http://schemas.openxmlformats.org/officeDocument/2006/relationships/hyperlink" Target="http://searchsmb.techtarget.com/sDefinition/0,,sid44_gci212443,00.html" TargetMode="External" /><Relationship Id="rId137" Type="http://schemas.openxmlformats.org/officeDocument/2006/relationships/hyperlink" Target="http://searchsmb.techtarget.com/sDefinition/0,,sid44_gci212541,00.html" TargetMode="External" /><Relationship Id="rId138" Type="http://schemas.openxmlformats.org/officeDocument/2006/relationships/hyperlink" Target="http://searchnetworking.techtarget.com/sDefinition/0,,sid7_gci212192,00.html" TargetMode="External" /><Relationship Id="rId139" Type="http://schemas.openxmlformats.org/officeDocument/2006/relationships/hyperlink" Target="http://whatis.techtarget.com/definition/0,,sid9_gci213479,00.html" TargetMode="External" /><Relationship Id="rId140" Type="http://schemas.openxmlformats.org/officeDocument/2006/relationships/hyperlink" Target="http://searchnetworking.techtarget.com/sDefinition/0,,sid7_gci213727,00.html" TargetMode="External" /><Relationship Id="rId141" Type="http://schemas.openxmlformats.org/officeDocument/2006/relationships/hyperlink" Target="http://searchstorage.techtarget.com/sDefinition/0,,sid5_gci212444,00.html" TargetMode="External" /><Relationship Id="rId142" Type="http://schemas.openxmlformats.org/officeDocument/2006/relationships/hyperlink" Target="http://searchstorage.techtarget.com/sDefinition/0,,sid5_gci212542,00.html" TargetMode="External" /><Relationship Id="rId143" Type="http://schemas.openxmlformats.org/officeDocument/2006/relationships/hyperlink" Target="http://searchstorage.techtarget.com/sDefinition/0,,sid5_gci212194,00.html" TargetMode="External" /><Relationship Id="rId144" Type="http://schemas.openxmlformats.org/officeDocument/2006/relationships/hyperlink" Target="http://searchstorage.techtarget.com/sDefinition/0,,sid5_gci213118,00.html" TargetMode="External" /><Relationship Id="rId145" Type="http://schemas.openxmlformats.org/officeDocument/2006/relationships/hyperlink" Target="http://searchstorage.techtarget.com/sDefinition/0,,sid5_gci212777,00.html" TargetMode="External" /><Relationship Id="rId146" Type="http://schemas.openxmlformats.org/officeDocument/2006/relationships/hyperlink" Target="http://searchstorage.techtarget.com/sDefinition/0,,sid5_gci212085,00.html" TargetMode="External" /><Relationship Id="rId147" Type="http://schemas.openxmlformats.org/officeDocument/2006/relationships/hyperlink" Target="http://searchnetworking.techtarget.com/sDefinition/0,,sid7_gci211634,00.html" TargetMode="External" /><Relationship Id="rId148" Type="http://schemas.openxmlformats.org/officeDocument/2006/relationships/hyperlink" Target="http://searchmobilecomputing.techtarget.com/sDefinition/0,,sid40_gci212244,00.html" TargetMode="External" /><Relationship Id="rId149" Type="http://schemas.openxmlformats.org/officeDocument/2006/relationships/hyperlink" Target="http://searchnetworking.techtarget.com/sDefinition/0,,sid7_gci212441,00.html" TargetMode="External" /><Relationship Id="rId150" Type="http://schemas.openxmlformats.org/officeDocument/2006/relationships/hyperlink" Target="http://searchnetworking.techtarget.com/sDefinition/0,,sid7_gci211634,00.html" TargetMode="External" /><Relationship Id="rId151" Type="http://schemas.openxmlformats.org/officeDocument/2006/relationships/hyperlink" Target="http://searchnetworking.techtarget.com/sDefinition/0,,sid7_gci213820,00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nswers.com/main/ntquery;jsessionid=6stf8ecaijr8i?method=4&amp;dsid=2222&amp;dekey=Newton&amp;gwp=8&amp;curtab=2222_1&amp;sbid=lc02a" TargetMode="External" /><Relationship Id="rId2" Type="http://schemas.openxmlformats.org/officeDocument/2006/relationships/hyperlink" Target="http://www.answers.com/main/ntquery;jsessionid=6stf8ecaijr8i?method=4&amp;dsid=2222&amp;dekey=SI&amp;gwp=8&amp;curtab=2222_1&amp;sbid=lc02a" TargetMode="External" /><Relationship Id="rId3" Type="http://schemas.openxmlformats.org/officeDocument/2006/relationships/hyperlink" Target="http://www.answers.com/main/ntquery;jsessionid=6stf8ecaijr8i?method=4&amp;dsid=2222&amp;dekey=Kilogram-force&amp;gwp=8&amp;curtab=2222_1&amp;sbid=lc02a" TargetMode="External" /><Relationship Id="rId4" Type="http://schemas.openxmlformats.org/officeDocument/2006/relationships/hyperlink" Target="http://www.answers.com/main/ntquery;jsessionid=6stf8ecaijr8i?method=4&amp;dsid=2222&amp;dekey=Pound-force&amp;gwp=8&amp;curtab=2222_1&amp;sbid=lc02a" TargetMode="External" /><Relationship Id="rId5" Type="http://schemas.openxmlformats.org/officeDocument/2006/relationships/hyperlink" Target="http://www.answers.com/main/ntquery;jsessionid=6stf8ecaijr8i?method=4&amp;dsid=2222&amp;dekey=Poundal&amp;gwp=8&amp;curtab=2222_1&amp;sbid=lc02a" TargetMode="External" /><Relationship Id="rId6" Type="http://schemas.openxmlformats.org/officeDocument/2006/relationships/hyperlink" Target="http://www.answers.com/main/ntquery;jsessionid=6stf8ecaijr8i?method=4&amp;dsid=2222&amp;dekey=Gee&amp;gwp=8&amp;curtab=2222_1&amp;sbid=lc02a" TargetMode="External" /><Relationship Id="rId7" Type="http://schemas.openxmlformats.org/officeDocument/2006/relationships/hyperlink" Target="http://www.answers.com/main/ntquery;jsessionid=6stf8ecaijr8i?method=4&amp;dsid=2222&amp;dekey=Pound+%28mass%29&amp;gwp=8&amp;curtab=2222_1&amp;sbid=lc02a" TargetMode="External" /><Relationship Id="rId8" Type="http://schemas.openxmlformats.org/officeDocument/2006/relationships/hyperlink" Target="http://www.answers.com/main/ntquery;jsessionid=6stf8ecaijr8i?method=4&amp;dsid=2222&amp;dekey=Foot+%28unit+of+length%29&amp;gwp=8&amp;curtab=2222_1&amp;sbid=lc02a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nc.edu/~rowlett/units/dictB.html#barye" TargetMode="External" /><Relationship Id="rId2" Type="http://schemas.openxmlformats.org/officeDocument/2006/relationships/hyperlink" Target="http://www.unc.edu/~rowlett/units/dictP.html#pascal" TargetMode="External" /><Relationship Id="rId3" Type="http://schemas.openxmlformats.org/officeDocument/2006/relationships/hyperlink" Target="http://www.unc.edu/~rowlett/units/dictB.html#biot" TargetMode="External" /><Relationship Id="rId4" Type="http://schemas.openxmlformats.org/officeDocument/2006/relationships/hyperlink" Target="http://www.unc.edu/~rowlett/units/dictA.html#ampere" TargetMode="External" /><Relationship Id="rId5" Type="http://schemas.openxmlformats.org/officeDocument/2006/relationships/hyperlink" Target="http://www.unc.edu/~rowlett/units/dictC.html#calorie" TargetMode="External" /><Relationship Id="rId6" Type="http://schemas.openxmlformats.org/officeDocument/2006/relationships/hyperlink" Target="http://www.unc.edu/~rowlett/units/dictJ.html#joule" TargetMode="External" /><Relationship Id="rId7" Type="http://schemas.openxmlformats.org/officeDocument/2006/relationships/hyperlink" Target="http://www.unc.edu/~rowlett/units/dictD.html#darcy" TargetMode="External" /><Relationship Id="rId8" Type="http://schemas.openxmlformats.org/officeDocument/2006/relationships/hyperlink" Target="http://www.unc.edu/~rowlett/units/dictD.html#debye" TargetMode="External" /><Relationship Id="rId9" Type="http://schemas.openxmlformats.org/officeDocument/2006/relationships/hyperlink" Target="http://www.unc.edu/~rowlett/units/dictD.html#dyne" TargetMode="External" /><Relationship Id="rId10" Type="http://schemas.openxmlformats.org/officeDocument/2006/relationships/hyperlink" Target="http://www.unc.edu/~rowlett/units/dictN.html#newton" TargetMode="External" /><Relationship Id="rId11" Type="http://schemas.openxmlformats.org/officeDocument/2006/relationships/hyperlink" Target="http://www.unc.edu/~rowlett/units/dictE.html#emu" TargetMode="External" /><Relationship Id="rId12" Type="http://schemas.openxmlformats.org/officeDocument/2006/relationships/hyperlink" Target="http://www.unc.edu/~rowlett/units/dictE.html#erg" TargetMode="External" /><Relationship Id="rId13" Type="http://schemas.openxmlformats.org/officeDocument/2006/relationships/hyperlink" Target="http://www.unc.edu/~rowlett/units/dictJ.html#joule" TargetMode="External" /><Relationship Id="rId14" Type="http://schemas.openxmlformats.org/officeDocument/2006/relationships/hyperlink" Target="http://www.unc.edu/~rowlett/units/dictF.html#franklin" TargetMode="External" /><Relationship Id="rId15" Type="http://schemas.openxmlformats.org/officeDocument/2006/relationships/hyperlink" Target="http://www.unc.edu/~rowlett/units/dictC.html#coulomb" TargetMode="External" /><Relationship Id="rId16" Type="http://schemas.openxmlformats.org/officeDocument/2006/relationships/hyperlink" Target="http://www.unc.edu/~rowlett/units/dictG.html#gal" TargetMode="External" /><Relationship Id="rId17" Type="http://schemas.openxmlformats.org/officeDocument/2006/relationships/hyperlink" Target="http://www.unc.edu/~rowlett/units/dictG.html#gauss" TargetMode="External" /><Relationship Id="rId18" Type="http://schemas.openxmlformats.org/officeDocument/2006/relationships/hyperlink" Target="http://www.unc.edu/~rowlett/units/dictT.html#tesla" TargetMode="External" /><Relationship Id="rId19" Type="http://schemas.openxmlformats.org/officeDocument/2006/relationships/hyperlink" Target="http://www.unc.edu/~rowlett/units/dictG.html#gilbert" TargetMode="External" /><Relationship Id="rId20" Type="http://schemas.openxmlformats.org/officeDocument/2006/relationships/hyperlink" Target="http://www.unc.edu/~rowlett/units/dictA.html#ampturn" TargetMode="External" /><Relationship Id="rId21" Type="http://schemas.openxmlformats.org/officeDocument/2006/relationships/hyperlink" Target="http://www.unc.edu/~rowlett/units/dictK.html#kayser" TargetMode="External" /><Relationship Id="rId22" Type="http://schemas.openxmlformats.org/officeDocument/2006/relationships/hyperlink" Target="http://www.unc.edu/~rowlett/units/dictL.html#lambert" TargetMode="External" /><Relationship Id="rId23" Type="http://schemas.openxmlformats.org/officeDocument/2006/relationships/hyperlink" Target="http://www.unc.edu/~rowlett/units/dictC.html#candela" TargetMode="External" /><Relationship Id="rId24" Type="http://schemas.openxmlformats.org/officeDocument/2006/relationships/hyperlink" Target="http://www.unc.edu/~rowlett/units/dictL.html#langley" TargetMode="External" /><Relationship Id="rId25" Type="http://schemas.openxmlformats.org/officeDocument/2006/relationships/hyperlink" Target="http://www.unc.edu/~rowlett/units/dictL.html#line" TargetMode="External" /><Relationship Id="rId26" Type="http://schemas.openxmlformats.org/officeDocument/2006/relationships/hyperlink" Target="http://www.unc.edu/~rowlett/units/dictW.html#weber" TargetMode="External" /><Relationship Id="rId27" Type="http://schemas.openxmlformats.org/officeDocument/2006/relationships/hyperlink" Target="http://www.unc.edu/~rowlett/units/dictM.html#maxwell" TargetMode="External" /><Relationship Id="rId28" Type="http://schemas.openxmlformats.org/officeDocument/2006/relationships/hyperlink" Target="http://www.unc.edu/~rowlett/units/dictW.html#weber" TargetMode="External" /><Relationship Id="rId29" Type="http://schemas.openxmlformats.org/officeDocument/2006/relationships/hyperlink" Target="http://www.unc.edu/~rowlett/units/dictO.html#oersted" TargetMode="External" /><Relationship Id="rId30" Type="http://schemas.openxmlformats.org/officeDocument/2006/relationships/hyperlink" Target="http://www.unc.edu/~rowlett/units/dictA.html#ampturn" TargetMode="External" /><Relationship Id="rId31" Type="http://schemas.openxmlformats.org/officeDocument/2006/relationships/hyperlink" Target="http://www.unc.edu/~rowlett/units/dictP.html#phot" TargetMode="External" /><Relationship Id="rId32" Type="http://schemas.openxmlformats.org/officeDocument/2006/relationships/hyperlink" Target="http://www.unc.edu/~rowlett/units/dictL.html#lux" TargetMode="External" /><Relationship Id="rId33" Type="http://schemas.openxmlformats.org/officeDocument/2006/relationships/hyperlink" Target="http://www.unc.edu/~rowlett/units/dictP.html#poise" TargetMode="External" /><Relationship Id="rId34" Type="http://schemas.openxmlformats.org/officeDocument/2006/relationships/hyperlink" Target="http://www.unc.edu/~rowlett/units/dictP.html#pascal" TargetMode="External" /><Relationship Id="rId35" Type="http://schemas.openxmlformats.org/officeDocument/2006/relationships/hyperlink" Target="http://www.unc.edu/~rowlett/units/dictS.html#stilb" TargetMode="External" /><Relationship Id="rId36" Type="http://schemas.openxmlformats.org/officeDocument/2006/relationships/hyperlink" Target="http://www.unc.edu/~rowlett/units/dictC.html#candela" TargetMode="External" /><Relationship Id="rId37" Type="http://schemas.openxmlformats.org/officeDocument/2006/relationships/hyperlink" Target="http://www.unc.edu/~rowlett/units/dictS.html#stokes" TargetMode="External" /><Relationship Id="rId38" Type="http://schemas.openxmlformats.org/officeDocument/2006/relationships/hyperlink" Target="http://www.unc.edu/~rowlett/units/dictU.html#magnetic_pole" TargetMode="External" /><Relationship Id="rId39" Type="http://schemas.openxmlformats.org/officeDocument/2006/relationships/hyperlink" Target="http://www.unc.edu/~rowlett/units/dictW.html#webe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zoomScale="88" zoomScaleNormal="88" workbookViewId="0" topLeftCell="A1">
      <selection activeCell="C11" sqref="C11"/>
    </sheetView>
  </sheetViews>
  <sheetFormatPr defaultColWidth="9.140625" defaultRowHeight="12.75"/>
  <cols>
    <col min="1" max="1" width="9.140625" style="27" customWidth="1"/>
    <col min="2" max="2" width="27.421875" style="27" customWidth="1"/>
    <col min="3" max="3" width="32.7109375" style="27" bestFit="1" customWidth="1"/>
    <col min="4" max="4" width="14.28125" style="27" bestFit="1" customWidth="1"/>
    <col min="5" max="5" width="17.140625" style="27" customWidth="1"/>
    <col min="6" max="6" width="13.57421875" style="27" bestFit="1" customWidth="1"/>
    <col min="7" max="7" width="33.421875" style="27" customWidth="1"/>
    <col min="8" max="8" width="9.140625" style="27" customWidth="1"/>
    <col min="9" max="9" width="16.421875" style="27" bestFit="1" customWidth="1"/>
    <col min="10" max="16384" width="9.140625" style="27" customWidth="1"/>
  </cols>
  <sheetData>
    <row r="1" spans="1:5" ht="27" thickBot="1">
      <c r="A1" s="24" t="s">
        <v>363</v>
      </c>
      <c r="B1" s="25"/>
      <c r="C1" s="25"/>
      <c r="D1" s="25"/>
      <c r="E1" s="26"/>
    </row>
    <row r="2" spans="2:9" ht="13.5" thickBot="1">
      <c r="B2" s="27" t="s">
        <v>364</v>
      </c>
      <c r="G2" s="28" t="s">
        <v>365</v>
      </c>
      <c r="H2" s="28" t="s">
        <v>366</v>
      </c>
      <c r="I2" s="28" t="s">
        <v>367</v>
      </c>
    </row>
    <row r="3" spans="1:9" ht="13.5" thickBot="1">
      <c r="A3" s="29"/>
      <c r="B3" s="30" t="s">
        <v>368</v>
      </c>
      <c r="C3" s="29"/>
      <c r="G3" s="31">
        <v>1</v>
      </c>
      <c r="H3" s="32" t="s">
        <v>369</v>
      </c>
      <c r="I3" s="33" t="s">
        <v>370</v>
      </c>
    </row>
    <row r="4" spans="1:9" ht="18" customHeight="1" thickBot="1" thickTop="1">
      <c r="A4" s="34" t="s">
        <v>371</v>
      </c>
      <c r="B4" s="35"/>
      <c r="C4" s="36"/>
      <c r="D4" s="36"/>
      <c r="E4" s="37"/>
      <c r="G4" s="38">
        <v>10</v>
      </c>
      <c r="H4" s="33" t="s">
        <v>372</v>
      </c>
      <c r="I4" s="33" t="s">
        <v>373</v>
      </c>
    </row>
    <row r="5" spans="1:9" ht="18" customHeight="1" thickBot="1">
      <c r="A5" s="39"/>
      <c r="B5" s="40" t="s">
        <v>374</v>
      </c>
      <c r="C5" s="41">
        <v>5280</v>
      </c>
      <c r="D5" s="27" t="s">
        <v>375</v>
      </c>
      <c r="G5" s="38">
        <v>100</v>
      </c>
      <c r="H5" s="33" t="s">
        <v>376</v>
      </c>
      <c r="I5" s="33" t="s">
        <v>377</v>
      </c>
    </row>
    <row r="6" spans="1:9" ht="18" customHeight="1" thickBot="1">
      <c r="A6" s="42"/>
      <c r="B6" s="40" t="s">
        <v>484</v>
      </c>
      <c r="C6" s="41">
        <v>16</v>
      </c>
      <c r="D6" s="27" t="s">
        <v>375</v>
      </c>
      <c r="G6" s="38">
        <v>1000</v>
      </c>
      <c r="H6" s="33" t="s">
        <v>378</v>
      </c>
      <c r="I6" s="33" t="s">
        <v>379</v>
      </c>
    </row>
    <row r="7" spans="1:9" ht="18" customHeight="1" thickBot="1">
      <c r="A7" s="42"/>
      <c r="B7" s="40" t="s">
        <v>380</v>
      </c>
      <c r="C7" s="43">
        <f>SUM(C6*C5)</f>
        <v>84480</v>
      </c>
      <c r="D7" s="27" t="s">
        <v>381</v>
      </c>
      <c r="G7" s="38">
        <v>1000000</v>
      </c>
      <c r="H7" s="33" t="s">
        <v>382</v>
      </c>
      <c r="I7" s="33" t="s">
        <v>383</v>
      </c>
    </row>
    <row r="8" spans="1:9" ht="18" customHeight="1" thickBot="1">
      <c r="A8" s="42"/>
      <c r="B8" s="40" t="s">
        <v>384</v>
      </c>
      <c r="C8" s="44">
        <v>8</v>
      </c>
      <c r="D8" s="27" t="s">
        <v>385</v>
      </c>
      <c r="E8" s="27" t="s">
        <v>386</v>
      </c>
      <c r="G8" s="38">
        <v>1000000000</v>
      </c>
      <c r="H8" s="33" t="s">
        <v>387</v>
      </c>
      <c r="I8" s="33" t="s">
        <v>388</v>
      </c>
    </row>
    <row r="9" spans="1:9" ht="18" customHeight="1" thickBot="1">
      <c r="A9" s="42"/>
      <c r="B9" s="40" t="s">
        <v>389</v>
      </c>
      <c r="C9" s="45">
        <f>SUM(C7*C8)</f>
        <v>675840</v>
      </c>
      <c r="D9" s="27" t="s">
        <v>390</v>
      </c>
      <c r="G9" s="38">
        <v>1000000000000</v>
      </c>
      <c r="H9" s="33" t="s">
        <v>391</v>
      </c>
      <c r="I9" s="33" t="s">
        <v>392</v>
      </c>
    </row>
    <row r="10" spans="1:9" ht="18" customHeight="1" thickBot="1">
      <c r="A10" s="42"/>
      <c r="B10" s="40" t="s">
        <v>393</v>
      </c>
      <c r="C10" s="27">
        <v>6</v>
      </c>
      <c r="D10" s="27" t="s">
        <v>394</v>
      </c>
      <c r="G10" s="38">
        <v>1000000000000000</v>
      </c>
      <c r="H10" s="33" t="s">
        <v>395</v>
      </c>
      <c r="I10" s="33" t="s">
        <v>396</v>
      </c>
    </row>
    <row r="11" spans="1:9" ht="18" customHeight="1" thickBot="1">
      <c r="A11" s="42"/>
      <c r="B11" s="40" t="s">
        <v>397</v>
      </c>
      <c r="C11" s="45">
        <f>SUM(C10*C9)</f>
        <v>4055040</v>
      </c>
      <c r="D11" s="27" t="s">
        <v>398</v>
      </c>
      <c r="G11" s="38">
        <v>1E+18</v>
      </c>
      <c r="H11" s="33" t="s">
        <v>399</v>
      </c>
      <c r="I11" s="33" t="s">
        <v>400</v>
      </c>
    </row>
    <row r="12" spans="1:9" ht="18" customHeight="1" thickBot="1">
      <c r="A12" s="42"/>
      <c r="B12" s="40" t="s">
        <v>401</v>
      </c>
      <c r="C12" s="46">
        <v>54000</v>
      </c>
      <c r="D12" s="27" t="s">
        <v>402</v>
      </c>
      <c r="E12" s="27" t="s">
        <v>403</v>
      </c>
      <c r="G12" s="38">
        <v>1E+21</v>
      </c>
      <c r="H12" s="33" t="s">
        <v>404</v>
      </c>
      <c r="I12" s="33" t="s">
        <v>405</v>
      </c>
    </row>
    <row r="13" spans="1:9" ht="18" customHeight="1" thickBot="1">
      <c r="A13" s="42"/>
      <c r="B13" s="40" t="s">
        <v>406</v>
      </c>
      <c r="C13" s="47">
        <f>SUM(C11*C12)</f>
        <v>218972160000</v>
      </c>
      <c r="D13" s="27" t="s">
        <v>406</v>
      </c>
      <c r="G13" s="38">
        <v>1E+24</v>
      </c>
      <c r="H13" s="33" t="s">
        <v>407</v>
      </c>
      <c r="I13" s="33" t="s">
        <v>408</v>
      </c>
    </row>
    <row r="14" spans="1:4" ht="15.75" customHeight="1" thickBot="1">
      <c r="A14" s="48"/>
      <c r="B14" s="40" t="s">
        <v>409</v>
      </c>
      <c r="C14" s="47">
        <f>SUM(C13*365)</f>
        <v>79924838400000</v>
      </c>
      <c r="D14" s="27" t="s">
        <v>410</v>
      </c>
    </row>
    <row r="15" spans="1:5" ht="18" customHeight="1" thickBot="1">
      <c r="A15" s="49" t="s">
        <v>411</v>
      </c>
      <c r="B15" s="35"/>
      <c r="C15" s="36"/>
      <c r="D15" s="36"/>
      <c r="E15" s="37"/>
    </row>
    <row r="16" spans="1:5" ht="18" customHeight="1">
      <c r="A16" s="39"/>
      <c r="B16" s="27" t="s">
        <v>412</v>
      </c>
      <c r="C16" s="50">
        <v>2</v>
      </c>
      <c r="D16" s="27" t="s">
        <v>413</v>
      </c>
      <c r="E16" s="27" t="s">
        <v>414</v>
      </c>
    </row>
    <row r="17" spans="1:3" ht="18" customHeight="1">
      <c r="A17" s="42"/>
      <c r="B17" s="27" t="s">
        <v>415</v>
      </c>
      <c r="C17" s="51">
        <f>SUM(C12/5)*C16</f>
        <v>21600</v>
      </c>
    </row>
    <row r="18" spans="1:4" ht="18" customHeight="1">
      <c r="A18" s="42"/>
      <c r="B18" s="27" t="s">
        <v>416</v>
      </c>
      <c r="C18" s="51">
        <v>8000</v>
      </c>
      <c r="D18" s="27" t="s">
        <v>417</v>
      </c>
    </row>
    <row r="19" spans="1:3" ht="18" customHeight="1">
      <c r="A19" s="42"/>
      <c r="B19" s="27" t="s">
        <v>418</v>
      </c>
      <c r="C19" s="51">
        <v>12</v>
      </c>
    </row>
    <row r="20" spans="1:3" ht="18" customHeight="1">
      <c r="A20" s="42"/>
      <c r="B20" s="27" t="s">
        <v>419</v>
      </c>
      <c r="C20" s="51">
        <f>SUM(C19*C18)</f>
        <v>96000</v>
      </c>
    </row>
    <row r="21" spans="1:3" ht="18" customHeight="1">
      <c r="A21" s="42"/>
      <c r="B21" s="27" t="s">
        <v>420</v>
      </c>
      <c r="C21" s="51">
        <f>SUM(C19*C18*C17)</f>
        <v>2073600000</v>
      </c>
    </row>
    <row r="22" spans="1:3" ht="18" customHeight="1">
      <c r="A22" s="42"/>
      <c r="B22" s="27" t="s">
        <v>421</v>
      </c>
      <c r="C22" s="51">
        <f>SUM(C21*C10)</f>
        <v>12441600000</v>
      </c>
    </row>
    <row r="23" spans="1:3" ht="13.5" thickBot="1">
      <c r="A23" s="48"/>
      <c r="B23" s="27" t="s">
        <v>422</v>
      </c>
      <c r="C23" s="51">
        <f>SUM(C22*365)</f>
        <v>4541184000000</v>
      </c>
    </row>
    <row r="24" spans="1:5" ht="19.5" customHeight="1" thickBot="1">
      <c r="A24" s="49" t="s">
        <v>423</v>
      </c>
      <c r="B24" s="35"/>
      <c r="C24" s="36"/>
      <c r="D24" s="36"/>
      <c r="E24" s="37"/>
    </row>
    <row r="25" spans="1:5" ht="16.5" customHeight="1">
      <c r="A25" s="39"/>
      <c r="B25" s="27" t="s">
        <v>424</v>
      </c>
      <c r="C25" s="46">
        <v>3</v>
      </c>
      <c r="D25" s="27" t="s">
        <v>425</v>
      </c>
      <c r="E25" s="27" t="s">
        <v>426</v>
      </c>
    </row>
    <row r="26" spans="1:3" ht="16.5" customHeight="1">
      <c r="A26" s="42"/>
      <c r="B26" s="27" t="s">
        <v>427</v>
      </c>
      <c r="C26" s="51">
        <f>SUM(C12*C25)</f>
        <v>162000</v>
      </c>
    </row>
    <row r="27" spans="1:4" ht="16.5" customHeight="1">
      <c r="A27" s="42"/>
      <c r="B27" s="27" t="s">
        <v>428</v>
      </c>
      <c r="C27" s="51">
        <v>160</v>
      </c>
      <c r="D27" s="27" t="s">
        <v>429</v>
      </c>
    </row>
    <row r="28" spans="1:4" ht="16.5" customHeight="1">
      <c r="A28" s="42"/>
      <c r="B28" s="27" t="s">
        <v>430</v>
      </c>
      <c r="C28" s="51">
        <f>SUM(C27*C26)</f>
        <v>25920000</v>
      </c>
      <c r="D28" s="27" t="s">
        <v>431</v>
      </c>
    </row>
    <row r="29" spans="1:3" ht="16.5" customHeight="1">
      <c r="A29" s="42"/>
      <c r="B29" s="27" t="s">
        <v>418</v>
      </c>
      <c r="C29" s="51">
        <v>22</v>
      </c>
    </row>
    <row r="30" spans="1:3" ht="16.5" customHeight="1">
      <c r="A30" s="42"/>
      <c r="B30" s="27" t="s">
        <v>432</v>
      </c>
      <c r="C30" s="51">
        <v>8</v>
      </c>
    </row>
    <row r="31" spans="1:3" ht="16.5" customHeight="1">
      <c r="A31" s="42"/>
      <c r="B31" s="27" t="s">
        <v>433</v>
      </c>
      <c r="C31" s="51">
        <f>SUM(C27*C29)</f>
        <v>3520</v>
      </c>
    </row>
    <row r="32" spans="1:3" ht="16.5" customHeight="1">
      <c r="A32" s="42"/>
      <c r="B32" s="27" t="s">
        <v>434</v>
      </c>
      <c r="C32" s="51">
        <f>SUM(C31*C26)</f>
        <v>570240000</v>
      </c>
    </row>
    <row r="33" spans="1:3" ht="16.5" customHeight="1">
      <c r="A33" s="42"/>
      <c r="B33" s="27" t="s">
        <v>435</v>
      </c>
      <c r="C33" s="51">
        <f>SUM(C32*C30)</f>
        <v>4561920000</v>
      </c>
    </row>
    <row r="34" spans="1:3" ht="13.5" thickBot="1">
      <c r="A34" s="48"/>
      <c r="B34" s="27" t="s">
        <v>436</v>
      </c>
      <c r="C34" s="51">
        <f>SUM(C33*365)</f>
        <v>1665100800000</v>
      </c>
    </row>
    <row r="35" spans="1:5" ht="18.75" thickBot="1">
      <c r="A35" s="49"/>
      <c r="B35" s="34" t="s">
        <v>437</v>
      </c>
      <c r="C35" s="36"/>
      <c r="D35" s="36"/>
      <c r="E35" s="37"/>
    </row>
    <row r="36" spans="2:3" ht="12.75">
      <c r="B36" s="27" t="s">
        <v>438</v>
      </c>
      <c r="C36" s="27">
        <v>500</v>
      </c>
    </row>
    <row r="37" spans="2:3" ht="12.75">
      <c r="B37" s="27" t="s">
        <v>439</v>
      </c>
      <c r="C37" s="27">
        <f>SUM(C36*0.5)</f>
        <v>250</v>
      </c>
    </row>
    <row r="38" spans="2:3" ht="12.75">
      <c r="B38" s="27" t="s">
        <v>440</v>
      </c>
      <c r="C38" s="27">
        <f>SUM(C36*C39)</f>
        <v>1571.4285714285713</v>
      </c>
    </row>
    <row r="39" spans="2:3" ht="12.75">
      <c r="B39" s="27" t="s">
        <v>441</v>
      </c>
      <c r="C39" s="27">
        <v>3.142857142857143</v>
      </c>
    </row>
    <row r="40" spans="2:3" ht="12.75">
      <c r="B40" s="27" t="s">
        <v>442</v>
      </c>
      <c r="C40" s="27">
        <v>300</v>
      </c>
    </row>
    <row r="41" spans="2:3" ht="12.75">
      <c r="B41" s="27" t="s">
        <v>443</v>
      </c>
      <c r="C41" s="52">
        <v>0.2035</v>
      </c>
    </row>
    <row r="42" spans="2:3" ht="12.75">
      <c r="B42" s="27" t="s">
        <v>444</v>
      </c>
      <c r="C42" s="51">
        <f>SUM(C38*C41)</f>
        <v>319.7857142857142</v>
      </c>
    </row>
    <row r="43" spans="2:3" ht="12.75">
      <c r="B43" s="27" t="s">
        <v>445</v>
      </c>
      <c r="C43" s="51">
        <v>5280</v>
      </c>
    </row>
    <row r="44" spans="2:3" ht="12.75">
      <c r="B44" s="27" t="s">
        <v>380</v>
      </c>
      <c r="C44" s="51">
        <f>SUM(C43*C42)</f>
        <v>1688468.5714285711</v>
      </c>
    </row>
    <row r="45" spans="2:3" ht="12.75">
      <c r="B45" s="27" t="s">
        <v>446</v>
      </c>
      <c r="C45" s="53">
        <v>0.8</v>
      </c>
    </row>
    <row r="46" spans="2:3" ht="12.75">
      <c r="B46" s="27" t="s">
        <v>447</v>
      </c>
      <c r="C46" s="51">
        <f>SUM(C45*C44)</f>
        <v>1350774.857142857</v>
      </c>
    </row>
    <row r="47" spans="2:3" ht="12.75">
      <c r="B47" s="27" t="s">
        <v>448</v>
      </c>
      <c r="C47" s="54">
        <v>5</v>
      </c>
    </row>
    <row r="48" spans="2:3" ht="12.75">
      <c r="B48" s="27" t="s">
        <v>449</v>
      </c>
      <c r="C48" s="51">
        <f>SUM(C46*C47)</f>
        <v>6753874.285714285</v>
      </c>
    </row>
    <row r="49" spans="2:4" ht="12.75">
      <c r="B49" s="27" t="s">
        <v>432</v>
      </c>
      <c r="C49" s="55">
        <v>6</v>
      </c>
      <c r="D49" s="27" t="s">
        <v>450</v>
      </c>
    </row>
    <row r="50" spans="2:3" ht="12.75">
      <c r="B50" s="27" t="s">
        <v>451</v>
      </c>
      <c r="C50" s="51">
        <f>SUM(C48*C49)</f>
        <v>40523245.71428572</v>
      </c>
    </row>
    <row r="51" spans="2:4" ht="12.75">
      <c r="B51" s="27" t="s">
        <v>452</v>
      </c>
      <c r="C51" s="55">
        <v>5000</v>
      </c>
      <c r="D51" s="27" t="s">
        <v>453</v>
      </c>
    </row>
    <row r="52" spans="2:3" ht="12.75">
      <c r="B52" s="27" t="s">
        <v>454</v>
      </c>
      <c r="C52" s="51">
        <f>SUM(C50*C51)</f>
        <v>202616228571.4286</v>
      </c>
    </row>
    <row r="53" spans="2:3" ht="12.75">
      <c r="B53" s="27" t="s">
        <v>409</v>
      </c>
      <c r="C53" s="51">
        <f>SUM(C52*365)</f>
        <v>73954923428571.44</v>
      </c>
    </row>
    <row r="54" spans="2:7" ht="12.75">
      <c r="B54" s="27" t="s">
        <v>455</v>
      </c>
      <c r="C54" s="51">
        <f>SUM(C53/1000)</f>
        <v>73954923428.57144</v>
      </c>
      <c r="F54" s="27">
        <f>SUM((39.4*39.4)/144)</f>
        <v>10.780277777777776</v>
      </c>
      <c r="G54" s="27" t="s">
        <v>456</v>
      </c>
    </row>
    <row r="55" spans="2:7" ht="12.75">
      <c r="B55" s="27" t="s">
        <v>457</v>
      </c>
      <c r="C55" s="56">
        <f>SUM(C53/1000000)</f>
        <v>73954923.42857143</v>
      </c>
      <c r="F55" s="27">
        <v>1000</v>
      </c>
      <c r="G55" s="27" t="s">
        <v>458</v>
      </c>
    </row>
    <row r="56" spans="2:7" ht="12.75">
      <c r="B56" s="27" t="s">
        <v>459</v>
      </c>
      <c r="C56" s="56">
        <f>SUM(C53/1000000000)</f>
        <v>73954.92342857143</v>
      </c>
      <c r="F56" s="27">
        <f>SUM(F55/F54)</f>
        <v>92.76198819861374</v>
      </c>
      <c r="G56" s="27" t="s">
        <v>460</v>
      </c>
    </row>
    <row r="57" spans="2:7" ht="12.75">
      <c r="B57" s="27" t="s">
        <v>461</v>
      </c>
      <c r="C57" s="57">
        <f>SUM(C53/1000000000000)</f>
        <v>73.95492342857143</v>
      </c>
      <c r="F57" s="58">
        <v>0.26</v>
      </c>
      <c r="G57" s="27" t="s">
        <v>462</v>
      </c>
    </row>
    <row r="58" spans="2:7" ht="12.75">
      <c r="B58" s="27" t="s">
        <v>463</v>
      </c>
      <c r="C58" s="59">
        <f>SUM(C53)/3.4121415</f>
        <v>21674049399349.773</v>
      </c>
      <c r="F58" s="27">
        <f>SUM(F56*F57)</f>
        <v>24.118116931639573</v>
      </c>
      <c r="G58" s="27" t="s">
        <v>464</v>
      </c>
    </row>
    <row r="59" spans="2:3" ht="13.5" thickBot="1">
      <c r="B59" s="27" t="s">
        <v>465</v>
      </c>
      <c r="C59" s="60">
        <f>SUM(C58/10^15)</f>
        <v>0.021674049399349773</v>
      </c>
    </row>
    <row r="60" spans="1:5" ht="24" customHeight="1" thickBot="1">
      <c r="A60" s="49" t="s">
        <v>466</v>
      </c>
      <c r="B60" s="35"/>
      <c r="C60" s="36"/>
      <c r="D60" s="36"/>
      <c r="E60" s="37"/>
    </row>
    <row r="61" spans="1:5" ht="18" customHeight="1">
      <c r="A61" s="39"/>
      <c r="B61" s="27" t="s">
        <v>409</v>
      </c>
      <c r="C61" s="56">
        <f>SUM(C23+C14+C34+C53)</f>
        <v>160086046628571.44</v>
      </c>
      <c r="D61" s="61"/>
      <c r="E61" s="61"/>
    </row>
    <row r="62" spans="1:3" ht="18" customHeight="1">
      <c r="A62" s="42"/>
      <c r="B62" s="27" t="s">
        <v>455</v>
      </c>
      <c r="C62" s="51">
        <f>SUM(C61/1000)</f>
        <v>160086046628.57144</v>
      </c>
    </row>
    <row r="63" spans="1:3" ht="18" customHeight="1">
      <c r="A63" s="42"/>
      <c r="B63" s="27" t="s">
        <v>457</v>
      </c>
      <c r="C63" s="51">
        <f>SUM(C61/1000000)</f>
        <v>160086046.62857145</v>
      </c>
    </row>
    <row r="64" spans="1:3" ht="18" customHeight="1">
      <c r="A64" s="42"/>
      <c r="B64" s="27" t="s">
        <v>467</v>
      </c>
      <c r="C64" s="51">
        <f>SUM(C61/1000000000)</f>
        <v>160086.04662857144</v>
      </c>
    </row>
    <row r="65" spans="1:3" ht="18" customHeight="1">
      <c r="A65" s="42"/>
      <c r="B65" s="27" t="s">
        <v>461</v>
      </c>
      <c r="C65" s="51">
        <f>SUM(C61/1000000000000)</f>
        <v>160.08604662857144</v>
      </c>
    </row>
    <row r="66" spans="1:3" ht="18" customHeight="1">
      <c r="A66" s="42"/>
      <c r="B66" s="27" t="s">
        <v>468</v>
      </c>
      <c r="C66" s="62">
        <v>0.1</v>
      </c>
    </row>
    <row r="67" spans="1:3" ht="21" customHeight="1">
      <c r="A67" s="42"/>
      <c r="B67" s="27" t="s">
        <v>469</v>
      </c>
      <c r="C67" s="63">
        <f>SUM(C62*C66)</f>
        <v>16008604662.857145</v>
      </c>
    </row>
    <row r="68" spans="1:3" ht="21" customHeight="1">
      <c r="A68" s="42"/>
      <c r="B68" s="27" t="s">
        <v>470</v>
      </c>
      <c r="C68" s="64">
        <f>SUM(C61*3.4121415)</f>
        <v>546236243272283.7</v>
      </c>
    </row>
    <row r="69" spans="1:4" ht="18" customHeight="1">
      <c r="A69" s="42"/>
      <c r="B69" s="27" t="s">
        <v>471</v>
      </c>
      <c r="C69" s="65">
        <f>SUM(C68/1000000000000000)</f>
        <v>0.5462362432722837</v>
      </c>
      <c r="D69" s="27" t="s">
        <v>485</v>
      </c>
    </row>
    <row r="70" spans="1:4" ht="23.25" customHeight="1">
      <c r="A70" s="42"/>
      <c r="B70" s="27" t="s">
        <v>472</v>
      </c>
      <c r="C70" s="51">
        <v>4200</v>
      </c>
      <c r="D70" s="27" t="s">
        <v>473</v>
      </c>
    </row>
    <row r="71" spans="1:4" ht="18" customHeight="1">
      <c r="A71" s="42"/>
      <c r="B71" s="27" t="s">
        <v>474</v>
      </c>
      <c r="C71" s="51">
        <f>SUM(C61/C70)</f>
        <v>38115725387.755104</v>
      </c>
      <c r="D71" s="27" t="s">
        <v>475</v>
      </c>
    </row>
    <row r="72" spans="1:4" ht="15.75" customHeight="1">
      <c r="A72" s="42"/>
      <c r="B72" s="27" t="s">
        <v>476</v>
      </c>
      <c r="C72" s="56">
        <f>SUM(C71/10)</f>
        <v>3811572538.7755103</v>
      </c>
      <c r="D72" s="27" t="s">
        <v>477</v>
      </c>
    </row>
    <row r="73" spans="1:4" ht="15.75" customHeight="1">
      <c r="A73" s="42"/>
      <c r="B73" s="66" t="s">
        <v>478</v>
      </c>
      <c r="C73" s="65">
        <f>SUM(C72/(80*12))</f>
        <v>3970388.06122449</v>
      </c>
      <c r="D73" s="27" t="s">
        <v>479</v>
      </c>
    </row>
    <row r="74" spans="1:3" ht="15.75" customHeight="1">
      <c r="A74" s="42"/>
      <c r="B74" s="66" t="s">
        <v>497</v>
      </c>
      <c r="C74" s="51">
        <v>500000000</v>
      </c>
    </row>
    <row r="75" spans="1:4" ht="12.75">
      <c r="A75" s="42"/>
      <c r="B75" s="66" t="s">
        <v>480</v>
      </c>
      <c r="C75" s="52">
        <f>SUM(C73/C74)</f>
        <v>0.00794077612244898</v>
      </c>
      <c r="D75" s="27" t="s">
        <v>481</v>
      </c>
    </row>
    <row r="77" spans="1:2" ht="12.75">
      <c r="A77" s="67" t="s">
        <v>482</v>
      </c>
      <c r="B77" s="68" t="s">
        <v>483</v>
      </c>
    </row>
    <row r="78" spans="1:2" ht="12.75">
      <c r="A78" s="69"/>
      <c r="B78" s="70" t="s">
        <v>486</v>
      </c>
    </row>
    <row r="79" spans="2:6" ht="12.75" customHeight="1">
      <c r="B79" s="71" t="s">
        <v>487</v>
      </c>
      <c r="C79" s="71"/>
      <c r="D79" s="71"/>
      <c r="E79" s="71"/>
      <c r="F79" s="71"/>
    </row>
    <row r="80" spans="2:6" ht="54" customHeight="1">
      <c r="B80" s="71"/>
      <c r="C80" s="71"/>
      <c r="D80" s="71"/>
      <c r="E80" s="71"/>
      <c r="F80" s="71"/>
    </row>
  </sheetData>
  <sheetProtection/>
  <mergeCells count="1">
    <mergeCell ref="B79:F80"/>
  </mergeCells>
  <hyperlinks>
    <hyperlink ref="B77" r:id="rId1" display="http://www.eere.energy.gov/solar/cfm/faqs/third_level.cfm/name=Photovoltaics/cat=The%20Basics 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4" sqref="C4"/>
    </sheetView>
  </sheetViews>
  <sheetFormatPr defaultColWidth="9.140625" defaultRowHeight="12.75"/>
  <sheetData>
    <row r="1" ht="12.75">
      <c r="A1" t="s">
        <v>488</v>
      </c>
    </row>
    <row r="3" spans="1:3" ht="12.75">
      <c r="A3" t="s">
        <v>489</v>
      </c>
      <c r="C3">
        <v>100</v>
      </c>
    </row>
    <row r="4" ht="12.75">
      <c r="A4" t="s">
        <v>490</v>
      </c>
    </row>
    <row r="5" ht="12.75">
      <c r="A5" t="s">
        <v>495</v>
      </c>
    </row>
    <row r="6" ht="12.75">
      <c r="A6" t="s">
        <v>491</v>
      </c>
    </row>
    <row r="7" ht="12.75">
      <c r="A7" t="s">
        <v>492</v>
      </c>
    </row>
    <row r="8" ht="12.75">
      <c r="A8" t="s">
        <v>493</v>
      </c>
    </row>
    <row r="10" ht="12.75">
      <c r="A10" t="s">
        <v>494</v>
      </c>
    </row>
    <row r="11" ht="12.75">
      <c r="A11" t="s">
        <v>496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D9" sqref="D9"/>
    </sheetView>
  </sheetViews>
  <sheetFormatPr defaultColWidth="9.140625" defaultRowHeight="12.75"/>
  <cols>
    <col min="1" max="1" width="22.57421875" style="0" bestFit="1" customWidth="1"/>
    <col min="2" max="2" width="14.28125" style="0" bestFit="1" customWidth="1"/>
    <col min="3" max="3" width="15.7109375" style="0" bestFit="1" customWidth="1"/>
    <col min="4" max="4" width="15.7109375" style="0" customWidth="1"/>
    <col min="5" max="5" width="11.140625" style="0" bestFit="1" customWidth="1"/>
    <col min="6" max="6" width="10.421875" style="0" bestFit="1" customWidth="1"/>
    <col min="7" max="7" width="10.8515625" style="0" bestFit="1" customWidth="1"/>
    <col min="8" max="8" width="12.421875" style="0" bestFit="1" customWidth="1"/>
    <col min="9" max="10" width="12.7109375" style="0" bestFit="1" customWidth="1"/>
  </cols>
  <sheetData>
    <row r="1" ht="23.25">
      <c r="A1" s="6" t="s">
        <v>0</v>
      </c>
    </row>
    <row r="3" spans="1:10" ht="12.75">
      <c r="A3" s="5" t="s">
        <v>1</v>
      </c>
      <c r="B3" s="5" t="s">
        <v>2</v>
      </c>
      <c r="C3" s="5" t="s">
        <v>3</v>
      </c>
      <c r="D3" s="5" t="s">
        <v>13</v>
      </c>
      <c r="E3" s="5" t="s">
        <v>4</v>
      </c>
      <c r="F3" s="5" t="s">
        <v>5</v>
      </c>
      <c r="G3" s="5" t="s">
        <v>6</v>
      </c>
      <c r="H3" s="5" t="s">
        <v>12</v>
      </c>
      <c r="I3" s="5" t="s">
        <v>7</v>
      </c>
      <c r="J3" s="5" t="s">
        <v>8</v>
      </c>
    </row>
    <row r="4" spans="1:10" ht="12.75">
      <c r="A4" s="7">
        <v>80000</v>
      </c>
      <c r="B4">
        <v>1000</v>
      </c>
      <c r="C4" s="2">
        <f>SUM(A4/B4)</f>
        <v>80</v>
      </c>
      <c r="D4" s="1">
        <v>6.88</v>
      </c>
      <c r="E4" s="3">
        <f>SUM(D4/1000)</f>
        <v>0.00688</v>
      </c>
      <c r="F4" s="1">
        <f>SUM(C4*E4)</f>
        <v>0.5504</v>
      </c>
      <c r="G4" s="2">
        <v>3</v>
      </c>
      <c r="H4" s="2">
        <v>7</v>
      </c>
      <c r="I4" s="2">
        <f>SUM(G4*H4)</f>
        <v>21</v>
      </c>
      <c r="J4">
        <f>SUM(I4*4)</f>
        <v>84</v>
      </c>
    </row>
    <row r="6" spans="7:10" ht="12.75">
      <c r="G6" s="4" t="s">
        <v>9</v>
      </c>
      <c r="H6" s="4"/>
      <c r="I6" s="4" t="s">
        <v>10</v>
      </c>
      <c r="J6" s="4" t="s">
        <v>11</v>
      </c>
    </row>
    <row r="7" spans="7:10" ht="12.75">
      <c r="G7" s="1">
        <f>SUM(G4*F4)</f>
        <v>1.6512</v>
      </c>
      <c r="H7" s="1"/>
      <c r="I7" s="1">
        <f>SUM(I4*F4)</f>
        <v>11.5584</v>
      </c>
      <c r="J7" s="1">
        <f>SUM(J4*F4)</f>
        <v>46.2336</v>
      </c>
    </row>
    <row r="12" spans="1:4" ht="12.75">
      <c r="A12">
        <v>80000</v>
      </c>
      <c r="B12">
        <f>SUM(A12*J4)</f>
        <v>6720000</v>
      </c>
      <c r="C12">
        <f>SUM(B12/1000000)</f>
        <v>6.72</v>
      </c>
      <c r="D12">
        <f>SUM(C12*D4)</f>
        <v>46.233599999999996</v>
      </c>
    </row>
    <row r="15" ht="12.75">
      <c r="A15" t="s">
        <v>14</v>
      </c>
    </row>
    <row r="18" spans="4:5" ht="12.75">
      <c r="D18">
        <f>SUM(2500-463)</f>
        <v>2037</v>
      </c>
      <c r="E18">
        <f>SUM(D18*12)</f>
        <v>24444</v>
      </c>
    </row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3"/>
  <sheetViews>
    <sheetView tabSelected="1" workbookViewId="0" topLeftCell="A1">
      <selection activeCell="A1" sqref="A1:C133"/>
    </sheetView>
  </sheetViews>
  <sheetFormatPr defaultColWidth="9.140625" defaultRowHeight="12.75"/>
  <cols>
    <col min="1" max="1" width="31.57421875" style="0" customWidth="1"/>
    <col min="2" max="2" width="34.57421875" style="0" customWidth="1"/>
    <col min="3" max="3" width="28.8515625" style="0" customWidth="1"/>
  </cols>
  <sheetData>
    <row r="1" spans="1:3" ht="12.75">
      <c r="A1" s="72" t="s">
        <v>83</v>
      </c>
      <c r="B1" s="73"/>
      <c r="C1" s="74"/>
    </row>
    <row r="2" spans="1:3" ht="12.75">
      <c r="A2" s="10" t="s">
        <v>84</v>
      </c>
      <c r="B2" s="10" t="s">
        <v>86</v>
      </c>
      <c r="C2" s="10" t="s">
        <v>87</v>
      </c>
    </row>
    <row r="3" spans="1:3" ht="12.75">
      <c r="A3" s="11" t="s">
        <v>85</v>
      </c>
      <c r="B3" s="11" t="s">
        <v>85</v>
      </c>
      <c r="C3" s="11" t="s">
        <v>88</v>
      </c>
    </row>
    <row r="4" spans="1:3" ht="12.75">
      <c r="A4" s="75" t="s">
        <v>89</v>
      </c>
      <c r="B4" s="75" t="s">
        <v>90</v>
      </c>
      <c r="C4" s="12" t="s">
        <v>91</v>
      </c>
    </row>
    <row r="5" spans="1:3" ht="12.75">
      <c r="A5" s="76"/>
      <c r="B5" s="76"/>
      <c r="C5" s="13" t="s">
        <v>92</v>
      </c>
    </row>
    <row r="6" spans="1:3" ht="12.75">
      <c r="A6" s="14" t="s">
        <v>93</v>
      </c>
      <c r="B6" s="14" t="s">
        <v>94</v>
      </c>
      <c r="C6" s="14" t="s">
        <v>95</v>
      </c>
    </row>
    <row r="7" spans="1:3" ht="12.75">
      <c r="A7" s="75" t="s">
        <v>96</v>
      </c>
      <c r="B7" s="75" t="s">
        <v>97</v>
      </c>
      <c r="C7" s="12" t="s">
        <v>98</v>
      </c>
    </row>
    <row r="8" spans="1:3" ht="12.75">
      <c r="A8" s="77"/>
      <c r="B8" s="77"/>
      <c r="C8" s="15" t="s">
        <v>99</v>
      </c>
    </row>
    <row r="9" spans="1:3" ht="12.75">
      <c r="A9" s="76"/>
      <c r="B9" s="76"/>
      <c r="C9" s="16" t="s">
        <v>100</v>
      </c>
    </row>
    <row r="10" spans="1:3" ht="12.75">
      <c r="A10" s="75" t="s">
        <v>101</v>
      </c>
      <c r="B10" s="75" t="s">
        <v>102</v>
      </c>
      <c r="C10" s="12" t="s">
        <v>103</v>
      </c>
    </row>
    <row r="11" spans="1:3" ht="12.75">
      <c r="A11" s="76"/>
      <c r="B11" s="76"/>
      <c r="C11" s="13" t="s">
        <v>104</v>
      </c>
    </row>
    <row r="12" spans="1:3" ht="12.75">
      <c r="A12" s="75" t="s">
        <v>105</v>
      </c>
      <c r="B12" s="75" t="s">
        <v>106</v>
      </c>
      <c r="C12" s="17" t="s">
        <v>107</v>
      </c>
    </row>
    <row r="13" spans="1:3" ht="12.75">
      <c r="A13" s="77"/>
      <c r="B13" s="77"/>
      <c r="C13" s="18" t="s">
        <v>108</v>
      </c>
    </row>
    <row r="14" spans="1:3" ht="12.75">
      <c r="A14" s="76"/>
      <c r="B14" s="76"/>
      <c r="C14" s="16" t="s">
        <v>109</v>
      </c>
    </row>
    <row r="15" spans="1:3" ht="12.75">
      <c r="A15" s="14" t="s">
        <v>110</v>
      </c>
      <c r="B15" s="14" t="s">
        <v>111</v>
      </c>
      <c r="C15" s="19" t="s">
        <v>112</v>
      </c>
    </row>
    <row r="16" spans="1:3" ht="12.75">
      <c r="A16" s="12" t="s">
        <v>113</v>
      </c>
      <c r="B16" s="75" t="s">
        <v>115</v>
      </c>
      <c r="C16" s="78" t="s">
        <v>112</v>
      </c>
    </row>
    <row r="17" spans="1:3" ht="12.75">
      <c r="A17" s="16" t="s">
        <v>114</v>
      </c>
      <c r="B17" s="76"/>
      <c r="C17" s="79"/>
    </row>
    <row r="18" spans="1:3" ht="12.75">
      <c r="A18" s="72" t="s">
        <v>116</v>
      </c>
      <c r="B18" s="73"/>
      <c r="C18" s="74"/>
    </row>
    <row r="19" spans="1:3" ht="12.75">
      <c r="A19" s="10" t="s">
        <v>84</v>
      </c>
      <c r="B19" s="10" t="s">
        <v>86</v>
      </c>
      <c r="C19" s="10" t="s">
        <v>87</v>
      </c>
    </row>
    <row r="20" spans="1:3" ht="12.75">
      <c r="A20" s="11" t="s">
        <v>85</v>
      </c>
      <c r="B20" s="11" t="s">
        <v>85</v>
      </c>
      <c r="C20" s="11" t="s">
        <v>88</v>
      </c>
    </row>
    <row r="21" spans="1:3" ht="13.5">
      <c r="A21" s="75" t="s">
        <v>117</v>
      </c>
      <c r="B21" s="75" t="s">
        <v>118</v>
      </c>
      <c r="C21" s="17" t="s">
        <v>119</v>
      </c>
    </row>
    <row r="22" spans="1:3" ht="12.75">
      <c r="A22" s="77"/>
      <c r="B22" s="77"/>
      <c r="C22" s="18" t="s">
        <v>120</v>
      </c>
    </row>
    <row r="23" spans="1:3" ht="12.75">
      <c r="A23" s="76"/>
      <c r="B23" s="76"/>
      <c r="C23" s="13" t="s">
        <v>121</v>
      </c>
    </row>
    <row r="24" spans="1:3" ht="13.5">
      <c r="A24" s="75" t="s">
        <v>122</v>
      </c>
      <c r="B24" s="75" t="s">
        <v>123</v>
      </c>
      <c r="C24" s="17" t="s">
        <v>124</v>
      </c>
    </row>
    <row r="25" spans="1:3" ht="13.5">
      <c r="A25" s="76"/>
      <c r="B25" s="76"/>
      <c r="C25" s="16" t="s">
        <v>125</v>
      </c>
    </row>
    <row r="26" spans="1:3" ht="12.75">
      <c r="A26" s="75" t="s">
        <v>126</v>
      </c>
      <c r="B26" s="12" t="s">
        <v>127</v>
      </c>
      <c r="C26" s="17" t="s">
        <v>129</v>
      </c>
    </row>
    <row r="27" spans="1:3" ht="13.5">
      <c r="A27" s="76"/>
      <c r="B27" s="16" t="s">
        <v>128</v>
      </c>
      <c r="C27" s="16" t="s">
        <v>130</v>
      </c>
    </row>
    <row r="28" spans="1:3" ht="12.75">
      <c r="A28" s="75" t="s">
        <v>131</v>
      </c>
      <c r="B28" s="12" t="s">
        <v>132</v>
      </c>
      <c r="C28" s="12" t="s">
        <v>134</v>
      </c>
    </row>
    <row r="29" spans="1:3" ht="13.5">
      <c r="A29" s="76"/>
      <c r="B29" s="16" t="s">
        <v>133</v>
      </c>
      <c r="C29" s="16" t="s">
        <v>135</v>
      </c>
    </row>
    <row r="30" spans="1:3" ht="12.75">
      <c r="A30" s="75" t="s">
        <v>136</v>
      </c>
      <c r="B30" s="12" t="s">
        <v>137</v>
      </c>
      <c r="C30" s="78" t="s">
        <v>112</v>
      </c>
    </row>
    <row r="31" spans="1:3" ht="13.5">
      <c r="A31" s="76"/>
      <c r="B31" s="16" t="s">
        <v>138</v>
      </c>
      <c r="C31" s="79"/>
    </row>
    <row r="32" spans="1:3" ht="12.75">
      <c r="A32" s="12" t="s">
        <v>139</v>
      </c>
      <c r="B32" s="75" t="s">
        <v>141</v>
      </c>
      <c r="C32" s="12" t="s">
        <v>15</v>
      </c>
    </row>
    <row r="33" spans="1:3" ht="12.75">
      <c r="A33" s="16" t="s">
        <v>140</v>
      </c>
      <c r="B33" s="76"/>
      <c r="C33" s="16" t="s">
        <v>142</v>
      </c>
    </row>
    <row r="34" spans="1:3" ht="12.75">
      <c r="A34" s="19" t="s">
        <v>143</v>
      </c>
      <c r="B34" s="14" t="s">
        <v>144</v>
      </c>
      <c r="C34" s="19" t="s">
        <v>145</v>
      </c>
    </row>
    <row r="35" spans="1:3" ht="12.75">
      <c r="A35" s="14" t="s">
        <v>146</v>
      </c>
      <c r="B35" s="19" t="s">
        <v>147</v>
      </c>
      <c r="C35" s="19" t="s">
        <v>148</v>
      </c>
    </row>
    <row r="36" spans="1:3" ht="12.75">
      <c r="A36" s="75" t="s">
        <v>149</v>
      </c>
      <c r="B36" s="75" t="s">
        <v>150</v>
      </c>
      <c r="C36" s="17" t="s">
        <v>151</v>
      </c>
    </row>
    <row r="37" spans="1:3" ht="13.5">
      <c r="A37" s="76"/>
      <c r="B37" s="76"/>
      <c r="C37" s="16" t="s">
        <v>152</v>
      </c>
    </row>
    <row r="38" spans="1:3" ht="12.75">
      <c r="A38" s="17" t="s">
        <v>153</v>
      </c>
      <c r="B38" s="12" t="s">
        <v>155</v>
      </c>
      <c r="C38" s="17" t="s">
        <v>157</v>
      </c>
    </row>
    <row r="39" spans="1:3" ht="13.5">
      <c r="A39" s="13" t="s">
        <v>154</v>
      </c>
      <c r="B39" s="16" t="s">
        <v>156</v>
      </c>
      <c r="C39" s="16" t="s">
        <v>158</v>
      </c>
    </row>
    <row r="40" spans="1:3" ht="12.75">
      <c r="A40" s="75" t="s">
        <v>159</v>
      </c>
      <c r="B40" s="12" t="s">
        <v>160</v>
      </c>
      <c r="C40" s="17" t="s">
        <v>162</v>
      </c>
    </row>
    <row r="41" spans="1:3" ht="13.5">
      <c r="A41" s="76"/>
      <c r="B41" s="16" t="s">
        <v>161</v>
      </c>
      <c r="C41" s="16" t="s">
        <v>163</v>
      </c>
    </row>
    <row r="42" spans="1:3" ht="12.75">
      <c r="A42" s="78" t="s">
        <v>164</v>
      </c>
      <c r="B42" s="12" t="s">
        <v>165</v>
      </c>
      <c r="C42" s="12" t="s">
        <v>167</v>
      </c>
    </row>
    <row r="43" spans="1:3" ht="13.5">
      <c r="A43" s="80"/>
      <c r="B43" s="15" t="s">
        <v>166</v>
      </c>
      <c r="C43" s="15" t="s">
        <v>168</v>
      </c>
    </row>
    <row r="44" spans="1:3" ht="12.75">
      <c r="A44" s="79"/>
      <c r="B44" s="16"/>
      <c r="C44" s="13" t="s">
        <v>169</v>
      </c>
    </row>
    <row r="45" spans="1:3" ht="12.75">
      <c r="A45" s="78" t="s">
        <v>170</v>
      </c>
      <c r="B45" s="12" t="s">
        <v>171</v>
      </c>
      <c r="C45" s="17" t="s">
        <v>173</v>
      </c>
    </row>
    <row r="46" spans="1:3" ht="13.5">
      <c r="A46" s="79"/>
      <c r="B46" s="16" t="s">
        <v>172</v>
      </c>
      <c r="C46" s="16" t="s">
        <v>174</v>
      </c>
    </row>
    <row r="47" spans="1:3" ht="12.75">
      <c r="A47" s="12" t="s">
        <v>175</v>
      </c>
      <c r="B47" s="75" t="s">
        <v>177</v>
      </c>
      <c r="C47" s="12" t="s">
        <v>178</v>
      </c>
    </row>
    <row r="48" spans="1:3" ht="12.75">
      <c r="A48" s="13" t="s">
        <v>176</v>
      </c>
      <c r="B48" s="76"/>
      <c r="C48" s="13" t="s">
        <v>179</v>
      </c>
    </row>
    <row r="49" spans="1:3" ht="12.75" customHeight="1">
      <c r="A49" s="75" t="s">
        <v>180</v>
      </c>
      <c r="B49" s="75" t="s">
        <v>181</v>
      </c>
      <c r="C49" s="12" t="s">
        <v>182</v>
      </c>
    </row>
    <row r="50" spans="1:3" ht="12.75">
      <c r="A50" s="76"/>
      <c r="B50" s="76"/>
      <c r="C50" s="13" t="s">
        <v>183</v>
      </c>
    </row>
    <row r="51" spans="1:3" ht="12.75">
      <c r="A51" s="75" t="s">
        <v>184</v>
      </c>
      <c r="B51" s="75" t="s">
        <v>185</v>
      </c>
      <c r="C51" s="12" t="s">
        <v>186</v>
      </c>
    </row>
    <row r="52" spans="1:3" ht="12.75">
      <c r="A52" s="76"/>
      <c r="B52" s="76"/>
      <c r="C52" s="13" t="s">
        <v>187</v>
      </c>
    </row>
    <row r="53" spans="1:3" ht="25.5" customHeight="1">
      <c r="A53" s="75" t="s">
        <v>188</v>
      </c>
      <c r="B53" s="12" t="s">
        <v>189</v>
      </c>
      <c r="C53" s="17" t="s">
        <v>191</v>
      </c>
    </row>
    <row r="54" spans="1:3" ht="13.5">
      <c r="A54" s="76"/>
      <c r="B54" s="16" t="s">
        <v>190</v>
      </c>
      <c r="C54" s="16" t="s">
        <v>192</v>
      </c>
    </row>
    <row r="55" spans="1:3" ht="12.75">
      <c r="A55" s="78" t="s">
        <v>193</v>
      </c>
      <c r="B55" s="17" t="s">
        <v>194</v>
      </c>
      <c r="C55" s="12" t="s">
        <v>196</v>
      </c>
    </row>
    <row r="56" spans="1:3" ht="13.5">
      <c r="A56" s="79"/>
      <c r="B56" s="16" t="s">
        <v>195</v>
      </c>
      <c r="C56" s="16" t="s">
        <v>197</v>
      </c>
    </row>
    <row r="57" spans="1:3" ht="12.75">
      <c r="A57" s="78" t="s">
        <v>198</v>
      </c>
      <c r="B57" s="12" t="s">
        <v>199</v>
      </c>
      <c r="C57" s="17" t="s">
        <v>201</v>
      </c>
    </row>
    <row r="58" spans="1:3" ht="13.5">
      <c r="A58" s="79"/>
      <c r="B58" s="16" t="s">
        <v>200</v>
      </c>
      <c r="C58" s="16" t="s">
        <v>202</v>
      </c>
    </row>
    <row r="59" spans="1:3" ht="12.75">
      <c r="A59" s="75" t="s">
        <v>203</v>
      </c>
      <c r="B59" s="17" t="s">
        <v>204</v>
      </c>
      <c r="C59" s="12" t="s">
        <v>206</v>
      </c>
    </row>
    <row r="60" spans="1:3" ht="13.5">
      <c r="A60" s="77"/>
      <c r="B60" s="15" t="s">
        <v>205</v>
      </c>
      <c r="C60" s="15" t="s">
        <v>207</v>
      </c>
    </row>
    <row r="61" spans="1:3" ht="12.75">
      <c r="A61" s="77"/>
      <c r="B61" s="15"/>
      <c r="C61" s="15" t="s">
        <v>208</v>
      </c>
    </row>
    <row r="62" spans="1:3" ht="13.5">
      <c r="A62" s="76"/>
      <c r="B62" s="16"/>
      <c r="C62" s="16" t="s">
        <v>209</v>
      </c>
    </row>
    <row r="63" spans="1:3" ht="12.75">
      <c r="A63" s="75" t="s">
        <v>210</v>
      </c>
      <c r="B63" s="75" t="s">
        <v>211</v>
      </c>
      <c r="C63" s="12" t="s">
        <v>212</v>
      </c>
    </row>
    <row r="64" spans="1:3" ht="12.75">
      <c r="A64" s="77"/>
      <c r="B64" s="77"/>
      <c r="C64" s="18" t="s">
        <v>213</v>
      </c>
    </row>
    <row r="65" spans="1:3" ht="12.75">
      <c r="A65" s="76"/>
      <c r="B65" s="76"/>
      <c r="C65" s="13" t="s">
        <v>214</v>
      </c>
    </row>
    <row r="66" spans="1:3" ht="12.75">
      <c r="A66" s="75" t="s">
        <v>215</v>
      </c>
      <c r="B66" s="75" t="s">
        <v>216</v>
      </c>
      <c r="C66" s="12" t="s">
        <v>217</v>
      </c>
    </row>
    <row r="67" spans="1:3" ht="12.75">
      <c r="A67" s="77"/>
      <c r="B67" s="77"/>
      <c r="C67" s="15" t="s">
        <v>218</v>
      </c>
    </row>
    <row r="68" spans="1:3" ht="12.75">
      <c r="A68" s="76"/>
      <c r="B68" s="76"/>
      <c r="C68" s="16" t="s">
        <v>219</v>
      </c>
    </row>
    <row r="69" spans="1:3" ht="12.75">
      <c r="A69" s="75" t="s">
        <v>220</v>
      </c>
      <c r="B69" s="75" t="s">
        <v>25</v>
      </c>
      <c r="C69" s="12" t="s">
        <v>221</v>
      </c>
    </row>
    <row r="70" spans="1:3" ht="12.75">
      <c r="A70" s="76"/>
      <c r="B70" s="76"/>
      <c r="C70" s="13" t="s">
        <v>222</v>
      </c>
    </row>
    <row r="71" spans="1:3" ht="12.75">
      <c r="A71" s="14" t="s">
        <v>223</v>
      </c>
      <c r="B71" s="19" t="s">
        <v>224</v>
      </c>
      <c r="C71" s="19" t="s">
        <v>225</v>
      </c>
    </row>
    <row r="72" spans="1:3" ht="12.75">
      <c r="A72" s="75" t="s">
        <v>226</v>
      </c>
      <c r="B72" s="75" t="s">
        <v>227</v>
      </c>
      <c r="C72" s="12" t="s">
        <v>228</v>
      </c>
    </row>
    <row r="73" spans="1:3" ht="12.75">
      <c r="A73" s="77"/>
      <c r="B73" s="77"/>
      <c r="C73" s="18" t="s">
        <v>229</v>
      </c>
    </row>
    <row r="74" spans="1:3" ht="12.75">
      <c r="A74" s="76"/>
      <c r="B74" s="76"/>
      <c r="C74" s="13" t="s">
        <v>230</v>
      </c>
    </row>
    <row r="75" spans="1:3" ht="12.75">
      <c r="A75" s="75" t="s">
        <v>231</v>
      </c>
      <c r="B75" s="75" t="s">
        <v>232</v>
      </c>
      <c r="C75" s="12" t="s">
        <v>233</v>
      </c>
    </row>
    <row r="76" spans="1:3" ht="12.75">
      <c r="A76" s="76"/>
      <c r="B76" s="76"/>
      <c r="C76" s="13" t="s">
        <v>234</v>
      </c>
    </row>
    <row r="77" spans="1:3" ht="12.75">
      <c r="A77" s="75" t="s">
        <v>235</v>
      </c>
      <c r="B77" s="75" t="s">
        <v>236</v>
      </c>
      <c r="C77" s="12" t="s">
        <v>237</v>
      </c>
    </row>
    <row r="78" spans="1:3" ht="12.75">
      <c r="A78" s="76"/>
      <c r="B78" s="76"/>
      <c r="C78" s="13" t="s">
        <v>238</v>
      </c>
    </row>
    <row r="79" spans="1:3" ht="12.75">
      <c r="A79" s="19" t="s">
        <v>64</v>
      </c>
      <c r="B79" s="19" t="s">
        <v>239</v>
      </c>
      <c r="C79" s="19" t="s">
        <v>66</v>
      </c>
    </row>
    <row r="80" spans="1:3" ht="12.75">
      <c r="A80" s="19" t="s">
        <v>49</v>
      </c>
      <c r="B80" s="14" t="s">
        <v>240</v>
      </c>
      <c r="C80" s="14" t="s">
        <v>48</v>
      </c>
    </row>
    <row r="81" spans="1:3" ht="25.5" customHeight="1">
      <c r="A81" s="75" t="s">
        <v>241</v>
      </c>
      <c r="B81" s="12" t="s">
        <v>242</v>
      </c>
      <c r="C81" s="75" t="s">
        <v>67</v>
      </c>
    </row>
    <row r="82" spans="1:3" ht="13.5">
      <c r="A82" s="76"/>
      <c r="B82" s="16" t="s">
        <v>243</v>
      </c>
      <c r="C82" s="76"/>
    </row>
    <row r="83" spans="1:3" ht="12.75">
      <c r="A83" s="75" t="s">
        <v>244</v>
      </c>
      <c r="B83" s="12" t="s">
        <v>245</v>
      </c>
      <c r="C83" s="17" t="s">
        <v>247</v>
      </c>
    </row>
    <row r="84" spans="1:3" ht="13.5">
      <c r="A84" s="76"/>
      <c r="B84" s="16" t="s">
        <v>246</v>
      </c>
      <c r="C84" s="16" t="s">
        <v>248</v>
      </c>
    </row>
    <row r="85" spans="1:3" ht="12.75">
      <c r="A85" s="78" t="s">
        <v>249</v>
      </c>
      <c r="B85" s="17" t="s">
        <v>250</v>
      </c>
      <c r="C85" s="17" t="s">
        <v>252</v>
      </c>
    </row>
    <row r="86" spans="1:3" ht="13.5">
      <c r="A86" s="79"/>
      <c r="B86" s="16" t="s">
        <v>251</v>
      </c>
      <c r="C86" s="16" t="s">
        <v>253</v>
      </c>
    </row>
    <row r="87" spans="1:3" ht="12.75">
      <c r="A87" s="75" t="s">
        <v>254</v>
      </c>
      <c r="B87" s="12" t="s">
        <v>255</v>
      </c>
      <c r="C87" s="78" t="s">
        <v>112</v>
      </c>
    </row>
    <row r="88" spans="1:3" ht="13.5">
      <c r="A88" s="76"/>
      <c r="B88" s="16" t="s">
        <v>256</v>
      </c>
      <c r="C88" s="79"/>
    </row>
    <row r="89" spans="1:3" ht="12.75">
      <c r="A89" s="14" t="s">
        <v>257</v>
      </c>
      <c r="B89" s="14" t="s">
        <v>258</v>
      </c>
      <c r="C89" s="19" t="s">
        <v>112</v>
      </c>
    </row>
    <row r="90" spans="1:3" ht="12.75">
      <c r="A90" s="78" t="s">
        <v>58</v>
      </c>
      <c r="B90" s="12" t="s">
        <v>259</v>
      </c>
      <c r="C90" s="17" t="s">
        <v>261</v>
      </c>
    </row>
    <row r="91" spans="1:3" ht="13.5">
      <c r="A91" s="79"/>
      <c r="B91" s="16" t="s">
        <v>260</v>
      </c>
      <c r="C91" s="16" t="s">
        <v>262</v>
      </c>
    </row>
    <row r="92" spans="1:3" ht="12.75">
      <c r="A92" s="78" t="s">
        <v>263</v>
      </c>
      <c r="B92" s="75" t="s">
        <v>264</v>
      </c>
      <c r="C92" s="17" t="s">
        <v>250</v>
      </c>
    </row>
    <row r="93" spans="1:3" ht="13.5">
      <c r="A93" s="79"/>
      <c r="B93" s="76"/>
      <c r="C93" s="16" t="s">
        <v>251</v>
      </c>
    </row>
    <row r="94" spans="1:3" ht="12.75">
      <c r="A94" s="19" t="s">
        <v>265</v>
      </c>
      <c r="B94" s="14" t="s">
        <v>266</v>
      </c>
      <c r="C94" s="14" t="s">
        <v>267</v>
      </c>
    </row>
    <row r="95" spans="1:3" ht="12.75">
      <c r="A95" s="14" t="s">
        <v>268</v>
      </c>
      <c r="B95" s="14" t="s">
        <v>269</v>
      </c>
      <c r="C95" s="19" t="s">
        <v>267</v>
      </c>
    </row>
    <row r="96" spans="1:3" ht="12.75">
      <c r="A96" s="17" t="s">
        <v>270</v>
      </c>
      <c r="B96" s="12" t="s">
        <v>272</v>
      </c>
      <c r="C96" s="12" t="s">
        <v>274</v>
      </c>
    </row>
    <row r="97" spans="1:3" ht="13.5">
      <c r="A97" s="16" t="s">
        <v>271</v>
      </c>
      <c r="B97" s="16" t="s">
        <v>273</v>
      </c>
      <c r="C97" s="16" t="s">
        <v>275</v>
      </c>
    </row>
    <row r="98" spans="1:3" ht="12.75">
      <c r="A98" s="75" t="s">
        <v>276</v>
      </c>
      <c r="B98" s="12" t="s">
        <v>277</v>
      </c>
      <c r="C98" s="12" t="s">
        <v>279</v>
      </c>
    </row>
    <row r="99" spans="1:3" ht="13.5">
      <c r="A99" s="76"/>
      <c r="B99" s="16" t="s">
        <v>278</v>
      </c>
      <c r="C99" s="16" t="s">
        <v>280</v>
      </c>
    </row>
    <row r="100" spans="1:3" ht="12.75">
      <c r="A100" s="14" t="s">
        <v>281</v>
      </c>
      <c r="B100" s="14" t="s">
        <v>282</v>
      </c>
      <c r="C100" s="14" t="s">
        <v>283</v>
      </c>
    </row>
    <row r="101" spans="1:3" ht="12.75">
      <c r="A101" s="19" t="s">
        <v>284</v>
      </c>
      <c r="B101" s="14" t="s">
        <v>285</v>
      </c>
      <c r="C101" s="14" t="s">
        <v>286</v>
      </c>
    </row>
    <row r="102" spans="1:3" ht="12.75">
      <c r="A102" s="75" t="s">
        <v>287</v>
      </c>
      <c r="B102" s="75" t="s">
        <v>288</v>
      </c>
      <c r="C102" s="17" t="s">
        <v>289</v>
      </c>
    </row>
    <row r="103" spans="1:3" ht="12.75">
      <c r="A103" s="77"/>
      <c r="B103" s="77"/>
      <c r="C103" s="18" t="s">
        <v>290</v>
      </c>
    </row>
    <row r="104" spans="1:3" ht="12.75">
      <c r="A104" s="77"/>
      <c r="B104" s="77"/>
      <c r="C104" s="18" t="s">
        <v>291</v>
      </c>
    </row>
    <row r="105" spans="1:3" ht="12.75">
      <c r="A105" s="76"/>
      <c r="B105" s="76"/>
      <c r="C105" s="13" t="s">
        <v>292</v>
      </c>
    </row>
    <row r="106" spans="1:3" ht="12.75">
      <c r="A106" s="75" t="s">
        <v>293</v>
      </c>
      <c r="B106" s="75" t="s">
        <v>90</v>
      </c>
      <c r="C106" s="12" t="s">
        <v>91</v>
      </c>
    </row>
    <row r="107" spans="1:3" ht="12.75">
      <c r="A107" s="77"/>
      <c r="B107" s="77"/>
      <c r="C107" s="15" t="s">
        <v>294</v>
      </c>
    </row>
    <row r="108" spans="1:3" ht="12.75">
      <c r="A108" s="77"/>
      <c r="B108" s="77"/>
      <c r="C108" s="18" t="s">
        <v>295</v>
      </c>
    </row>
    <row r="109" spans="1:3" ht="12.75">
      <c r="A109" s="77"/>
      <c r="B109" s="77"/>
      <c r="C109" s="18" t="s">
        <v>296</v>
      </c>
    </row>
    <row r="110" spans="1:3" ht="12.75">
      <c r="A110" s="76"/>
      <c r="B110" s="76"/>
      <c r="C110" s="16" t="s">
        <v>297</v>
      </c>
    </row>
    <row r="111" spans="1:3" ht="12.75">
      <c r="A111" s="14" t="s">
        <v>55</v>
      </c>
      <c r="B111" s="14" t="s">
        <v>298</v>
      </c>
      <c r="C111" s="19" t="s">
        <v>112</v>
      </c>
    </row>
    <row r="112" spans="1:3" ht="12.75">
      <c r="A112" s="78" t="s">
        <v>299</v>
      </c>
      <c r="B112" s="12" t="s">
        <v>300</v>
      </c>
      <c r="C112" s="12" t="s">
        <v>302</v>
      </c>
    </row>
    <row r="113" spans="1:3" ht="12.75">
      <c r="A113" s="80"/>
      <c r="B113" s="18" t="s">
        <v>301</v>
      </c>
      <c r="C113" s="18" t="s">
        <v>303</v>
      </c>
    </row>
    <row r="114" spans="1:3" ht="12.75">
      <c r="A114" s="80"/>
      <c r="B114" s="20"/>
      <c r="C114" s="18" t="s">
        <v>304</v>
      </c>
    </row>
    <row r="115" spans="1:3" ht="12.75">
      <c r="A115" s="80"/>
      <c r="B115" s="20"/>
      <c r="C115" s="18" t="s">
        <v>305</v>
      </c>
    </row>
    <row r="116" spans="1:3" ht="12.75">
      <c r="A116" s="80"/>
      <c r="B116" s="20"/>
      <c r="C116" s="18" t="s">
        <v>306</v>
      </c>
    </row>
    <row r="117" spans="1:3" ht="12.75">
      <c r="A117" s="80"/>
      <c r="B117" s="20"/>
      <c r="C117" s="15" t="s">
        <v>307</v>
      </c>
    </row>
    <row r="118" spans="1:3" ht="12.75">
      <c r="A118" s="80"/>
      <c r="B118" s="20"/>
      <c r="C118" s="18" t="s">
        <v>308</v>
      </c>
    </row>
    <row r="119" spans="1:3" ht="12.75">
      <c r="A119" s="80"/>
      <c r="B119" s="20"/>
      <c r="C119" s="18" t="s">
        <v>309</v>
      </c>
    </row>
    <row r="120" spans="1:3" ht="12.75">
      <c r="A120" s="80"/>
      <c r="B120" s="20"/>
      <c r="C120" s="18" t="s">
        <v>310</v>
      </c>
    </row>
    <row r="121" spans="1:3" ht="12.75">
      <c r="A121" s="80"/>
      <c r="B121" s="20"/>
      <c r="C121" s="18" t="s">
        <v>311</v>
      </c>
    </row>
    <row r="122" spans="1:3" ht="12.75">
      <c r="A122" s="80"/>
      <c r="B122" s="20"/>
      <c r="C122" s="18" t="s">
        <v>312</v>
      </c>
    </row>
    <row r="123" spans="1:3" ht="12.75">
      <c r="A123" s="79"/>
      <c r="B123" s="21"/>
      <c r="C123" s="13" t="s">
        <v>313</v>
      </c>
    </row>
    <row r="124" spans="1:3" ht="12.75">
      <c r="A124" s="75" t="s">
        <v>314</v>
      </c>
      <c r="B124" s="75" t="s">
        <v>288</v>
      </c>
      <c r="C124" s="12" t="s">
        <v>289</v>
      </c>
    </row>
    <row r="125" spans="1:3" ht="12.75">
      <c r="A125" s="76"/>
      <c r="B125" s="76"/>
      <c r="C125" s="16" t="s">
        <v>290</v>
      </c>
    </row>
    <row r="126" spans="1:3" ht="12.75">
      <c r="A126" s="75" t="s">
        <v>315</v>
      </c>
      <c r="B126" s="75" t="s">
        <v>316</v>
      </c>
      <c r="C126" s="17" t="s">
        <v>317</v>
      </c>
    </row>
    <row r="127" spans="1:3" ht="12.75">
      <c r="A127" s="77"/>
      <c r="B127" s="77"/>
      <c r="C127" s="15" t="s">
        <v>318</v>
      </c>
    </row>
    <row r="128" spans="1:3" ht="12.75">
      <c r="A128" s="77"/>
      <c r="B128" s="77"/>
      <c r="C128" s="15" t="s">
        <v>319</v>
      </c>
    </row>
    <row r="129" spans="1:3" ht="12.75">
      <c r="A129" s="77"/>
      <c r="B129" s="77"/>
      <c r="C129" s="15" t="s">
        <v>320</v>
      </c>
    </row>
    <row r="130" spans="1:3" ht="12.75">
      <c r="A130" s="77"/>
      <c r="B130" s="77"/>
      <c r="C130" s="15" t="s">
        <v>321</v>
      </c>
    </row>
    <row r="131" spans="1:3" ht="12.75">
      <c r="A131" s="77"/>
      <c r="B131" s="77"/>
      <c r="C131" s="15" t="s">
        <v>322</v>
      </c>
    </row>
    <row r="132" spans="1:3" ht="12.75">
      <c r="A132" s="77"/>
      <c r="B132" s="77"/>
      <c r="C132" s="15" t="s">
        <v>323</v>
      </c>
    </row>
    <row r="133" spans="1:3" ht="12.75">
      <c r="A133" s="76"/>
      <c r="B133" s="76"/>
      <c r="C133" s="16" t="s">
        <v>324</v>
      </c>
    </row>
  </sheetData>
  <mergeCells count="66">
    <mergeCell ref="A112:A123"/>
    <mergeCell ref="A124:A125"/>
    <mergeCell ref="B124:B125"/>
    <mergeCell ref="A126:A133"/>
    <mergeCell ref="B126:B133"/>
    <mergeCell ref="A98:A99"/>
    <mergeCell ref="A102:A105"/>
    <mergeCell ref="B102:B105"/>
    <mergeCell ref="A106:A110"/>
    <mergeCell ref="B106:B110"/>
    <mergeCell ref="A87:A88"/>
    <mergeCell ref="C87:C88"/>
    <mergeCell ref="A90:A91"/>
    <mergeCell ref="A92:A93"/>
    <mergeCell ref="B92:B93"/>
    <mergeCell ref="A81:A82"/>
    <mergeCell ref="C81:C82"/>
    <mergeCell ref="A83:A84"/>
    <mergeCell ref="A85:A86"/>
    <mergeCell ref="A75:A76"/>
    <mergeCell ref="B75:B76"/>
    <mergeCell ref="A77:A78"/>
    <mergeCell ref="B77:B78"/>
    <mergeCell ref="A69:A70"/>
    <mergeCell ref="B69:B70"/>
    <mergeCell ref="A72:A74"/>
    <mergeCell ref="B72:B74"/>
    <mergeCell ref="A63:A65"/>
    <mergeCell ref="B63:B65"/>
    <mergeCell ref="A66:A68"/>
    <mergeCell ref="B66:B68"/>
    <mergeCell ref="A53:A54"/>
    <mergeCell ref="A55:A56"/>
    <mergeCell ref="A57:A58"/>
    <mergeCell ref="A59:A62"/>
    <mergeCell ref="A49:A50"/>
    <mergeCell ref="B49:B50"/>
    <mergeCell ref="A51:A52"/>
    <mergeCell ref="B51:B52"/>
    <mergeCell ref="A40:A41"/>
    <mergeCell ref="A42:A44"/>
    <mergeCell ref="A45:A46"/>
    <mergeCell ref="B47:B48"/>
    <mergeCell ref="A30:A31"/>
    <mergeCell ref="C30:C31"/>
    <mergeCell ref="B32:B33"/>
    <mergeCell ref="A36:A37"/>
    <mergeCell ref="B36:B37"/>
    <mergeCell ref="A24:A25"/>
    <mergeCell ref="B24:B25"/>
    <mergeCell ref="A26:A27"/>
    <mergeCell ref="A28:A29"/>
    <mergeCell ref="B16:B17"/>
    <mergeCell ref="C16:C17"/>
    <mergeCell ref="A18:C18"/>
    <mergeCell ref="A21:A23"/>
    <mergeCell ref="B21:B23"/>
    <mergeCell ref="A10:A11"/>
    <mergeCell ref="B10:B11"/>
    <mergeCell ref="A12:A14"/>
    <mergeCell ref="B12:B14"/>
    <mergeCell ref="A1:C1"/>
    <mergeCell ref="A4:A5"/>
    <mergeCell ref="B4:B5"/>
    <mergeCell ref="A7:A9"/>
    <mergeCell ref="B7:B9"/>
  </mergeCells>
  <hyperlinks>
    <hyperlink ref="A4" r:id="rId1" display="http://whatis.techtarget.com/definition/0,,sid9_gci555460,00.html"/>
    <hyperlink ref="B4" r:id="rId2" display="http://searchsmb.techtarget.com/sDefinition/0,,sid44_gci523639,00.html"/>
    <hyperlink ref="C4" r:id="rId3" display="http://searchsmb.techtarget.com/sDefinition/0,,sid44_gci549248,00.html"/>
    <hyperlink ref="C5" r:id="rId4" display="http://whatis.techtarget.com/definition/0,,sid9_gci778298,00.html"/>
    <hyperlink ref="A6" r:id="rId5" display="http://whatis.techtarget.com/definition/0,,sid9_gci549408,00.html"/>
    <hyperlink ref="B6" r:id="rId6" display="http://searchsmb.techtarget.com/sDefinition/0,,sid44_gci523661,00.html"/>
    <hyperlink ref="C6" r:id="rId7" display="http://whatis.techtarget.com/definition/0,,sid9_gci550759,00.html"/>
    <hyperlink ref="A7" r:id="rId8" display="http://searchsmb.techtarget.com/sDefinition/0,,sid44_gci552553,00.html"/>
    <hyperlink ref="B7" r:id="rId9" display="http://whatis.techtarget.com/definition/0,,sid9_gci524077,00.html"/>
    <hyperlink ref="C7" r:id="rId10" display="http://whatis.techtarget.com/definition/0,,sid9_gci778341,00.html"/>
    <hyperlink ref="A10" r:id="rId11" display="http://searchsmb.techtarget.com/sDefinition/0,,sid44_gci211871,00.html"/>
    <hyperlink ref="B10" r:id="rId12" display="http://searchsmb.techtarget.com/sDefinition/0,,sid44_gci214360,00.html"/>
    <hyperlink ref="C10" r:id="rId13" display="http://whatis.techtarget.com/definition/0,,sid9_gci550787,00.html"/>
    <hyperlink ref="C11" r:id="rId14" display="http://whatis.techtarget.com/definition/0,,sid9_gci551319,00.html"/>
    <hyperlink ref="A12" r:id="rId15" display="http://whatis.techtarget.com/definition/0,,sid9_gci553020,00.html"/>
    <hyperlink ref="B12" r:id="rId16" display="http://whatis.techtarget.com/definition/0,,sid9_gci524124,00.html"/>
    <hyperlink ref="C13" r:id="rId17" display="http://whatis.techtarget.com/definition/0,,sid9_gci759429,00.html"/>
    <hyperlink ref="A15" r:id="rId18" display="http://whatis.techtarget.com/definition/0,,sid9_gci553718,00.html"/>
    <hyperlink ref="B15" r:id="rId19" display="http://whatis.techtarget.com/definition/0,,sid9_gci525907,00.html"/>
    <hyperlink ref="A16" r:id="rId20" display="http://whatis.techtarget.com/definition/0,,sid9_gci553541,00.html"/>
    <hyperlink ref="B16" r:id="rId21" display="http://whatis.techtarget.com/definition/0,,sid9_gci525198,00.html"/>
    <hyperlink ref="A21" r:id="rId22" display="http://whatis.techtarget.com/definition/0,,sid9_gci554193,00.html"/>
    <hyperlink ref="B21" r:id="rId23" display="http://searchsmb.techtarget.com/sDefinition/0,,sid44_gci528551,00.html"/>
    <hyperlink ref="C22" r:id="rId24" display="http://searchnetworking.techtarget.com/sDefinition/0,,sid7_gci778491,00.html"/>
    <hyperlink ref="C23" r:id="rId25" display="http://searchsmb.techtarget.com/sDefinition/0,,sid44_gci778488,00.html"/>
    <hyperlink ref="A24" r:id="rId26" display="http://searchstorage.techtarget.com/sDefinition/0,,sid5_gci214464,00.html"/>
    <hyperlink ref="B24" r:id="rId27" display="http://searchsmb.techtarget.com/sDefinition/0,,sid44_gci528552,00.html"/>
    <hyperlink ref="A26" r:id="rId28" display="http://whatis.techtarget.com/definition/0,,sid9_gci751403,00.html"/>
    <hyperlink ref="B26" r:id="rId29" display="http://whatis.techtarget.com/definition/0,,sid9_gci538022,00.html"/>
    <hyperlink ref="A28" r:id="rId30" display="http://whatis.techtarget.com/definition/0,,sid9_gci752634,00.html"/>
    <hyperlink ref="B28" r:id="rId31" display="http://whatis.techtarget.com/definition/0,,sid9_gci546250,00.html"/>
    <hyperlink ref="C28" r:id="rId32" display="http://whatis.techtarget.com/definition/0,,sid9_gci781954,00.html"/>
    <hyperlink ref="A30" r:id="rId33" display="http://whatis.techtarget.com/definition/0,,sid9_gci753543,00.html"/>
    <hyperlink ref="B30" r:id="rId34" display="http://whatis.techtarget.com/definition/0,,sid9_gci540701,00.html"/>
    <hyperlink ref="A32" r:id="rId35" display="http://whatis.techtarget.com/definition/0,,sid9_gci753542,00.html"/>
    <hyperlink ref="B32" r:id="rId36" display="http://searchsmb.techtarget.com/sDefinition/0,,sid44_gci523548,00.html"/>
    <hyperlink ref="C32" r:id="rId37" display="http://whatis.techtarget.com/definition/0,,sid9_gci762155,00.html"/>
    <hyperlink ref="B34" r:id="rId38" display="http://whatis.techtarget.com/definition/0,,sid9_gci761652,00.html"/>
    <hyperlink ref="A35" r:id="rId39" display="http://whatis.techtarget.com/definition/0,,sid9_gci755511,00.html"/>
    <hyperlink ref="A36" r:id="rId40" display="http://whatis.techtarget.com/definition/0,,sid9_gci755679,00.html"/>
    <hyperlink ref="B36" r:id="rId41" display="http://searchopensource.techtarget.com/sDefinition/0,,sid39_gci212752,00.html"/>
    <hyperlink ref="A39" r:id="rId42" display="http://whatis.techtarget.com/definition/0,,sid9_gci755044,00.html"/>
    <hyperlink ref="B38" r:id="rId43" display="http://whatis.techtarget.com/definition/0,,sid9_gci529964,00.html"/>
    <hyperlink ref="A40" r:id="rId44" display="http://whatis.techtarget.com/definition/0,,sid9_gci755419,00.html"/>
    <hyperlink ref="B40" r:id="rId45" display="http://whatis.techtarget.com/definition/0,,sid9_gci761653,00.html"/>
    <hyperlink ref="B42" r:id="rId46" display="http://whatis.techtarget.com/definition/0,,sid9_gci529957,00.html"/>
    <hyperlink ref="C42" r:id="rId47" display="http://whatis.techtarget.com/definition/0,,sid9_gci529957,00.html"/>
    <hyperlink ref="C44" r:id="rId48" display="http://whatis.techtarget.com/definition/0,,sid9_gci962687,00.html"/>
    <hyperlink ref="B45" r:id="rId49" display="http://whatis.techtarget.com/definition/0,,sid9_gci546273,00.html"/>
    <hyperlink ref="A47" r:id="rId50" display="http://searchsmb.techtarget.com/sDefinition/0,,sid44_gci213320,00.html"/>
    <hyperlink ref="A48" r:id="rId51" display="http://searchsmb.techtarget.com/sDefinition/0,,sid44_gci213320,00.html"/>
    <hyperlink ref="B47" r:id="rId52" display="http://searchsmb.techtarget.com/sDefinition/0,,sid44_gci530611,00.html"/>
    <hyperlink ref="C47" r:id="rId53" display="http://whatis.techtarget.com/definition/0,,sid9_gci551152,00.html"/>
    <hyperlink ref="C48" r:id="rId54" display="http://whatis.techtarget.com/definition/0,,sid9_gci555424,00.html"/>
    <hyperlink ref="A49" r:id="rId55" display="http://searchsmb.techtarget.com/sDefinition/0,,sid44_gci212894,00.html"/>
    <hyperlink ref="B49" r:id="rId56" display="http://whatis.techtarget.com/definition/0,,sid9_gci531078,00.html"/>
    <hyperlink ref="C49" r:id="rId57" display="http://whatis.techtarget.com/definition/0,,sid9_gci555458,00.html"/>
    <hyperlink ref="C50" r:id="rId58" display="http://whatis.techtarget.com/definition/0,,sid9_gci551470,00.html"/>
    <hyperlink ref="A51" r:id="rId59" display="http://searchnetworking.techtarget.com/sDefinition/0,,sid7_gci213702,00.html"/>
    <hyperlink ref="B51" r:id="rId60" display="http://searchsmb.techtarget.com/sDefinition/0,,sid44_gci531542,00.html"/>
    <hyperlink ref="C51" r:id="rId61" display="http://whatis.techtarget.com/definition/0,,sid9_gci555459,00.html"/>
    <hyperlink ref="C52" r:id="rId62" display="http://whatis.techtarget.com/definition/0,,sid9_gci555423,00.html"/>
    <hyperlink ref="A53" r:id="rId63" display="http://whatis.techtarget.com/definition/0,,sid9_gci752086,00.html"/>
    <hyperlink ref="B53" r:id="rId64" display="http://whatis.techtarget.com/definition/0,,sid9_gci532376,00.html"/>
    <hyperlink ref="C55" r:id="rId65" display="http://whatis.techtarget.com/definition/0,,sid9_gci811193,00.html"/>
    <hyperlink ref="B57" r:id="rId66" display="http://whatis.techtarget.com/definition/0,,sid9_gci546798,00.html"/>
    <hyperlink ref="A59" r:id="rId67" display="http://searchsmb.techtarget.com/sDefinition/0,,sid44_gci546287,00.html"/>
    <hyperlink ref="C59" r:id="rId68" display="http://whatis.techtarget.com/definition/0,,sid9_gci812011,00.html"/>
    <hyperlink ref="A63" r:id="rId69" display="http://searchsmb.techtarget.com/sDefinition/0,,sid44_gci212816,00.html"/>
    <hyperlink ref="B63" r:id="rId70" display="http://searchsmb.techtarget.com/sDefinition/0,,sid44_gci294147,00.html"/>
    <hyperlink ref="C63" r:id="rId71" display="http://whatis.techtarget.com/definition/0,,sid9_gci790194,00.html"/>
    <hyperlink ref="C64" r:id="rId72" display="http://whatis.techtarget.com/definition/0,,sid9_gci551133,00.html"/>
    <hyperlink ref="C65" r:id="rId73" display="http://whatis.techtarget.com/definition/0,,sid9_gci555425,00.html"/>
    <hyperlink ref="A66" r:id="rId74" display="http://searchsmb.techtarget.com/sDefinition/0,,sid44_gci213564,00.html"/>
    <hyperlink ref="B66" r:id="rId75" display="http://searchsmb.techtarget.com/sDefinition/0,,sid44_gci213565,00.html"/>
    <hyperlink ref="C66" r:id="rId76" display="http://whatis.techtarget.com/definition/0,,sid9_gci789813,00.html"/>
    <hyperlink ref="A69" r:id="rId77" display="http://whatis.techtarget.com/definition/0,,sid9_gci771825,00.html"/>
    <hyperlink ref="B69" r:id="rId78" display="http://whatis.techtarget.com/definition/0,,sid9_gci771826,00.html"/>
    <hyperlink ref="C69" r:id="rId79" display="http://whatis.techtarget.com/definition/0,,sid9_gci771826,00.html"/>
    <hyperlink ref="C70" r:id="rId80" display="http://searchsmb.techtarget.com/sDefinition/0,,sid44_gci213563,00.html"/>
    <hyperlink ref="A71" r:id="rId81" display="http://whatis.techtarget.com/definition/0,,sid9_gci759327,00.html"/>
    <hyperlink ref="A72" r:id="rId82" display="http://whatis.techtarget.com/definition/0,,sid9_gci550477,00.html"/>
    <hyperlink ref="B72" r:id="rId83" display="http://searchsmb.techtarget.com/sDefinition/0,,sid44_gci530341,00.html"/>
    <hyperlink ref="C72" r:id="rId84" display="http://whatis.techtarget.com/definition/0,,sid9_gci550791,00.html"/>
    <hyperlink ref="C73" r:id="rId85" display="http://whatis.techtarget.com/definition/0,,sid9_gci551321,00.html"/>
    <hyperlink ref="C74" r:id="rId86" display="http://whatis.techtarget.com/definition/0,,sid9_gci790306,00.html"/>
    <hyperlink ref="A75" r:id="rId87" display="http://searchsmb.techtarget.com/sDefinition/0,,sid44_gci211742,00.html"/>
    <hyperlink ref="B75" r:id="rId88" display="http://searchsmb.techtarget.com/sDefinition/0,,sid44_gci532218,00.html"/>
    <hyperlink ref="C75" r:id="rId89" display="http://whatis.techtarget.com/definition/0,,sid9_gci550801,00.html"/>
    <hyperlink ref="C76" r:id="rId90" display="http://whatis.techtarget.com/definition/0,,sid9_gci551355,00.html"/>
    <hyperlink ref="A77" r:id="rId91" display="http://searchsmb.techtarget.com/sDefinition/0,,sid44_gci212339,00.html"/>
    <hyperlink ref="B77" r:id="rId92" display="http://whatis.techtarget.com/definition/0,,sid9_gci532215,00.html"/>
    <hyperlink ref="C77" r:id="rId93" display="http://whatis.techtarget.com/definition/0,,sid9_gci550795,00.html"/>
    <hyperlink ref="C78" r:id="rId94" display="http://whatis.techtarget.com/definition/0,,sid9_gci551362,00.html"/>
    <hyperlink ref="B80" r:id="rId95" display="http://whatis.techtarget.com/definition/0,,sid9_gci533509,00.html"/>
    <hyperlink ref="C80" r:id="rId96" display="http://whatis.techtarget.com/definition/0,,sid9_gci533499,00.html"/>
    <hyperlink ref="A81" r:id="rId97" display="http://searchsmb.techtarget.com/sDefinition/0,,sid44_gci763586,00.html"/>
    <hyperlink ref="B81" r:id="rId98" display="http://whatis.techtarget.com/definition/0,,sid9_gci541764,00.html"/>
    <hyperlink ref="C81" r:id="rId99" display="http://whatis.techtarget.com/definition/0,,sid9_gci541764,00.html"/>
    <hyperlink ref="A83" r:id="rId100" display="http://searchsmb.techtarget.com/sDefinition/0,,sid44_gci543303,00.html"/>
    <hyperlink ref="B83" r:id="rId101" display="http://whatis.techtarget.com/definition/0,,sid9_gci546212,00.html"/>
    <hyperlink ref="A87" r:id="rId102" display="http://whatis.techtarget.com/definition/0,,sid9_gci769928,00.html"/>
    <hyperlink ref="B87" r:id="rId103" display="http://whatis.techtarget.com/definition/0,,sid9_gci547182,00.html"/>
    <hyperlink ref="A89" r:id="rId104" display="http://whatis.techtarget.com/definition/0,,sid9_gci769929,00.html"/>
    <hyperlink ref="B89" r:id="rId105" display="http://searchsmb.techtarget.com/sDefinition/0,,sid44_gci541730,00.html"/>
    <hyperlink ref="B90" r:id="rId106" display="http://whatis.techtarget.com/definition/0,,sid9_gci540843,00.html"/>
    <hyperlink ref="B92" r:id="rId107" display="http://whatis.techtarget.com/definition/0,,sid9_gci542011,00.html"/>
    <hyperlink ref="B94" r:id="rId108" display="http://searchsmb.techtarget.com/sDefinition/0,,sid44_gci528762,00.html"/>
    <hyperlink ref="C94" r:id="rId109" display="http://whatis.techtarget.com/definition/0,,sid9_gci771805,00.html"/>
    <hyperlink ref="A95" r:id="rId110" display="http://whatis.techtarget.com/definition/0,,sid9_gci775445,00.html"/>
    <hyperlink ref="B95" r:id="rId111" display="http://searchsmb.techtarget.com/sDefinition/0,,sid44_gci528813,00.html"/>
    <hyperlink ref="B96" r:id="rId112" display="http://whatis.techtarget.com/definition/0,,sid9_gci529969,00.html"/>
    <hyperlink ref="C96" r:id="rId113" display="http://whatis.techtarget.com/definition/0,,sid9_gci774880,00.html"/>
    <hyperlink ref="A98" r:id="rId114" display="http://whatis.techtarget.com/definition/0,,sid9_gci774878,00.html"/>
    <hyperlink ref="B98" r:id="rId115" display="http://whatis.techtarget.com/definition/0,,sid9_gci530159,00.html"/>
    <hyperlink ref="C98" r:id="rId116" display="http://whatis.techtarget.com/definition/0,,sid9_gci777936,00.html"/>
    <hyperlink ref="A100" r:id="rId117" display="http://whatis.techtarget.com/definition/0,,sid9_gci775674,00.html"/>
    <hyperlink ref="B100" r:id="rId118" display="http://whatis.techtarget.com/definition/0,,sid9_gci546275,00.html"/>
    <hyperlink ref="C100" r:id="rId119" display="http://whatis.techtarget.com/definition/0,,sid9_gci802907,00.html"/>
    <hyperlink ref="B101" r:id="rId120" display="http://whatis.techtarget.com/definition/0,,sid9_gci548160,00.html"/>
    <hyperlink ref="C101" r:id="rId121" display="http://searchsmb.techtarget.com/sDefinition/0,,sid44_gci214246,00.html"/>
    <hyperlink ref="A102" r:id="rId122" display="http://searchsmb.techtarget.com/sDefinition/0,,sid44_gci212160,00.html"/>
    <hyperlink ref="B102" r:id="rId123" display="http://searchmobilecomputing.techtarget.com/sDefinition/0,,sid40_gci212244,00.html"/>
    <hyperlink ref="C103" r:id="rId124" display="http://searchnetworking.techtarget.com/sDefinition/0,,sid7_gci212544,00.html"/>
    <hyperlink ref="C104" r:id="rId125" display="http://searchnetworking.techtarget.com/sDefinition/0,,sid7_gci213983,00.html"/>
    <hyperlink ref="C105" r:id="rId126" display="http://searchnetworking.techtarget.com/sDefinition/0,,sid7_gci752929,00.html"/>
    <hyperlink ref="A106" r:id="rId127" display="http://searchnetworking.techtarget.com/sDefinition/0,,sid7_gci213339,00.html"/>
    <hyperlink ref="B106" r:id="rId128" display="http://searchsmb.techtarget.com/sDefinition/0,,sid44_gci523639,00.html"/>
    <hyperlink ref="C106" r:id="rId129" display="http://searchsmb.techtarget.com/sDefinition/0,,sid44_gci549248,00.html"/>
    <hyperlink ref="C108" r:id="rId130" display="http://whatis.techtarget.com/definition/0,,sid9_gci866387,00.html"/>
    <hyperlink ref="C109" r:id="rId131" display="http://searchsmb.techtarget.com/sDefinition/0,,sid44_gci514407,00.html"/>
    <hyperlink ref="A111" r:id="rId132" display="http://searchsmb.techtarget.com/sDefinition/0,,sid44_gci751004,00.html"/>
    <hyperlink ref="B111" r:id="rId133" display="http://whatis.techtarget.com/definition/0,,sid9_gci541954,00.html"/>
    <hyperlink ref="B112" r:id="rId134" display="http://searchsmb.techtarget.com/sDefinition/0,,sid44_gci213816,00.html"/>
    <hyperlink ref="B113" r:id="rId135" display="http://searchstorage.techtarget.com/sDefinition/0,,sid5_gci211721,00.html"/>
    <hyperlink ref="C112" r:id="rId136" display="http://searchsmb.techtarget.com/sDefinition/0,,sid44_gci212443,00.html"/>
    <hyperlink ref="C113" r:id="rId137" display="http://searchsmb.techtarget.com/sDefinition/0,,sid44_gci212541,00.html"/>
    <hyperlink ref="C114" r:id="rId138" display="http://searchnetworking.techtarget.com/sDefinition/0,,sid7_gci212192,00.html"/>
    <hyperlink ref="C115" r:id="rId139" display="http://whatis.techtarget.com/definition/0,,sid9_gci213479,00.html"/>
    <hyperlink ref="C116" r:id="rId140" display="http://searchnetworking.techtarget.com/sDefinition/0,,sid7_gci213727,00.html"/>
    <hyperlink ref="C118" r:id="rId141" display="http://searchstorage.techtarget.com/sDefinition/0,,sid5_gci212444,00.html"/>
    <hyperlink ref="C119" r:id="rId142" display="http://searchstorage.techtarget.com/sDefinition/0,,sid5_gci212542,00.html"/>
    <hyperlink ref="C120" r:id="rId143" display="http://searchstorage.techtarget.com/sDefinition/0,,sid5_gci212194,00.html"/>
    <hyperlink ref="C121" r:id="rId144" display="http://searchstorage.techtarget.com/sDefinition/0,,sid5_gci213118,00.html"/>
    <hyperlink ref="C122" r:id="rId145" display="http://searchstorage.techtarget.com/sDefinition/0,,sid5_gci212777,00.html"/>
    <hyperlink ref="C123" r:id="rId146" display="http://searchstorage.techtarget.com/sDefinition/0,,sid5_gci212085,00.html"/>
    <hyperlink ref="A124" r:id="rId147" display="http://searchnetworking.techtarget.com/sDefinition/0,,sid7_gci211634,00.html"/>
    <hyperlink ref="B124" r:id="rId148" display="http://searchmobilecomputing.techtarget.com/sDefinition/0,,sid40_gci212244,00.html"/>
    <hyperlink ref="C124" r:id="rId149" display="http://searchnetworking.techtarget.com/sDefinition/0,,sid7_gci212441,00.html"/>
    <hyperlink ref="A126" r:id="rId150" display="http://searchnetworking.techtarget.com/sDefinition/0,,sid7_gci211634,00.html"/>
    <hyperlink ref="B126" r:id="rId151" display="http://searchnetworking.techtarget.com/sDefinition/0,,sid7_gci213820,00.html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9" sqref="E9"/>
    </sheetView>
  </sheetViews>
  <sheetFormatPr defaultColWidth="9.140625" defaultRowHeight="12.75"/>
  <cols>
    <col min="1" max="1" width="12.8515625" style="0" customWidth="1"/>
    <col min="2" max="2" width="13.00390625" style="0" customWidth="1"/>
    <col min="3" max="3" width="14.00390625" style="0" customWidth="1"/>
    <col min="4" max="4" width="17.28125" style="0" customWidth="1"/>
    <col min="5" max="5" width="13.57421875" style="0" customWidth="1"/>
    <col min="6" max="6" width="15.8515625" style="0" customWidth="1"/>
  </cols>
  <sheetData>
    <row r="1" spans="1:5" ht="12.75">
      <c r="A1" s="23" t="s">
        <v>325</v>
      </c>
      <c r="B1" s="81" t="s">
        <v>327</v>
      </c>
      <c r="C1" s="23" t="s">
        <v>328</v>
      </c>
      <c r="D1" s="82" t="s">
        <v>330</v>
      </c>
      <c r="E1" s="82" t="s">
        <v>331</v>
      </c>
    </row>
    <row r="2" spans="1:5" ht="12.75">
      <c r="A2" s="23" t="s">
        <v>326</v>
      </c>
      <c r="B2" s="81"/>
      <c r="C2" s="22" t="s">
        <v>329</v>
      </c>
      <c r="D2" s="82"/>
      <c r="E2" s="82"/>
    </row>
    <row r="3" spans="1:6" ht="15.75">
      <c r="A3" s="22" t="s">
        <v>332</v>
      </c>
      <c r="B3" s="8" t="s">
        <v>333</v>
      </c>
      <c r="C3" s="8" t="s">
        <v>334</v>
      </c>
      <c r="D3" s="8" t="s">
        <v>335</v>
      </c>
      <c r="E3" s="8" t="s">
        <v>336</v>
      </c>
      <c r="F3" s="8" t="s">
        <v>337</v>
      </c>
    </row>
    <row r="4" spans="1:6" ht="30">
      <c r="A4" s="22" t="s">
        <v>338</v>
      </c>
      <c r="B4" s="8" t="s">
        <v>339</v>
      </c>
      <c r="C4" s="8" t="s">
        <v>340</v>
      </c>
      <c r="D4" s="8" t="s">
        <v>341</v>
      </c>
      <c r="E4" s="8" t="s">
        <v>342</v>
      </c>
      <c r="F4" s="8" t="s">
        <v>343</v>
      </c>
    </row>
    <row r="5" spans="1:6" ht="15.75">
      <c r="A5" s="22" t="s">
        <v>344</v>
      </c>
      <c r="B5" s="8" t="s">
        <v>345</v>
      </c>
      <c r="C5" s="8" t="s">
        <v>346</v>
      </c>
      <c r="D5" s="9" t="s">
        <v>347</v>
      </c>
      <c r="E5" s="8" t="s">
        <v>348</v>
      </c>
      <c r="F5" s="8" t="s">
        <v>349</v>
      </c>
    </row>
    <row r="6" spans="1:6" ht="14.25">
      <c r="A6" s="22" t="s">
        <v>350</v>
      </c>
      <c r="B6" s="8" t="s">
        <v>351</v>
      </c>
      <c r="C6" s="8" t="s">
        <v>352</v>
      </c>
      <c r="D6" s="8" t="s">
        <v>353</v>
      </c>
      <c r="E6" s="9" t="s">
        <v>354</v>
      </c>
      <c r="F6" s="8" t="s">
        <v>355</v>
      </c>
    </row>
    <row r="7" spans="1:6" ht="15.75">
      <c r="A7" s="22" t="s">
        <v>356</v>
      </c>
      <c r="B7" s="8" t="s">
        <v>357</v>
      </c>
      <c r="C7" s="8" t="s">
        <v>358</v>
      </c>
      <c r="D7" s="8" t="s">
        <v>359</v>
      </c>
      <c r="E7" s="8" t="s">
        <v>360</v>
      </c>
      <c r="F7" s="9" t="s">
        <v>361</v>
      </c>
    </row>
    <row r="8" spans="1:6" ht="28.5" customHeight="1">
      <c r="A8" s="83" t="s">
        <v>362</v>
      </c>
      <c r="B8" s="83"/>
      <c r="C8" s="83"/>
      <c r="D8" s="83"/>
      <c r="E8" s="83"/>
      <c r="F8" s="83"/>
    </row>
  </sheetData>
  <mergeCells count="4">
    <mergeCell ref="B1:B2"/>
    <mergeCell ref="D1:D2"/>
    <mergeCell ref="E1:E2"/>
    <mergeCell ref="A8:F8"/>
  </mergeCells>
  <hyperlinks>
    <hyperlink ref="A1" r:id="rId1" display="http://www.answers.com/main/ntquery;jsessionid=6stf8ecaijr8i?method=4&amp;dsid=2222&amp;dekey=Newton&amp;gwp=8&amp;curtab=2222_1&amp;sbid=lc02a"/>
    <hyperlink ref="A2" r:id="rId2" display="http://www.answers.com/main/ntquery;jsessionid=6stf8ecaijr8i?method=4&amp;dsid=2222&amp;dekey=SI&amp;gwp=8&amp;curtab=2222_1&amp;sbid=lc02a"/>
    <hyperlink ref="C1" r:id="rId3" display="http://www.answers.com/main/ntquery;jsessionid=6stf8ecaijr8i?method=4&amp;dsid=2222&amp;dekey=Kilogram-force&amp;gwp=8&amp;curtab=2222_1&amp;sbid=lc02a"/>
    <hyperlink ref="D1" r:id="rId4" display="http://www.answers.com/main/ntquery;jsessionid=6stf8ecaijr8i?method=4&amp;dsid=2222&amp;dekey=Pound-force&amp;gwp=8&amp;curtab=2222_1&amp;sbid=lc02a"/>
    <hyperlink ref="E1" r:id="rId5" display="http://www.answers.com/main/ntquery;jsessionid=6stf8ecaijr8i?method=4&amp;dsid=2222&amp;dekey=Poundal&amp;gwp=8&amp;curtab=2222_1&amp;sbid=lc02a"/>
    <hyperlink ref="D5" r:id="rId6" display="http://www.answers.com/main/ntquery;jsessionid=6stf8ecaijr8i?method=4&amp;dsid=2222&amp;dekey=Gee&amp;gwp=8&amp;curtab=2222_1&amp;sbid=lc02a"/>
    <hyperlink ref="E6" r:id="rId7" display="http://www.answers.com/main/ntquery;jsessionid=6stf8ecaijr8i?method=4&amp;dsid=2222&amp;dekey=Pound+%28mass%29&amp;gwp=8&amp;curtab=2222_1&amp;sbid=lc02a"/>
    <hyperlink ref="F7" r:id="rId8" display="http://www.answers.com/main/ntquery;jsessionid=6stf8ecaijr8i?method=4&amp;dsid=2222&amp;dekey=Foot+%28unit+of+length%29&amp;gwp=8&amp;curtab=2222_1&amp;sbid=lc02a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E6" sqref="E6"/>
    </sheetView>
  </sheetViews>
  <sheetFormatPr defaultColWidth="9.140625" defaultRowHeight="12.75"/>
  <cols>
    <col min="1" max="1" width="15.8515625" style="0" customWidth="1"/>
    <col min="2" max="2" width="20.00390625" style="0" customWidth="1"/>
    <col min="3" max="3" width="38.8515625" style="0" customWidth="1"/>
  </cols>
  <sheetData>
    <row r="1" spans="1:3" ht="12.75">
      <c r="A1" t="s">
        <v>16</v>
      </c>
      <c r="B1" t="s">
        <v>17</v>
      </c>
      <c r="C1" t="s">
        <v>18</v>
      </c>
    </row>
    <row r="2" spans="1:3" ht="12.75">
      <c r="A2" t="s">
        <v>19</v>
      </c>
      <c r="B2" t="s">
        <v>20</v>
      </c>
      <c r="C2" t="s">
        <v>21</v>
      </c>
    </row>
    <row r="3" spans="1:3" ht="12.75">
      <c r="A3" t="s">
        <v>22</v>
      </c>
      <c r="B3" t="s">
        <v>23</v>
      </c>
      <c r="C3" t="s">
        <v>24</v>
      </c>
    </row>
    <row r="4" spans="1:3" ht="12.75">
      <c r="A4" t="s">
        <v>25</v>
      </c>
      <c r="B4" t="s">
        <v>26</v>
      </c>
      <c r="C4" t="s">
        <v>27</v>
      </c>
    </row>
    <row r="5" spans="1:3" ht="14.25">
      <c r="A5" t="s">
        <v>28</v>
      </c>
      <c r="B5" t="s">
        <v>29</v>
      </c>
      <c r="C5" t="s">
        <v>30</v>
      </c>
    </row>
    <row r="6" spans="1:3" ht="14.25">
      <c r="A6" t="s">
        <v>31</v>
      </c>
      <c r="B6" t="s">
        <v>32</v>
      </c>
      <c r="C6" t="s">
        <v>33</v>
      </c>
    </row>
    <row r="7" spans="1:3" ht="12.75">
      <c r="A7" t="s">
        <v>15</v>
      </c>
      <c r="B7" t="s">
        <v>34</v>
      </c>
      <c r="C7" t="s">
        <v>35</v>
      </c>
    </row>
    <row r="8" spans="1:3" ht="14.25">
      <c r="A8" t="s">
        <v>36</v>
      </c>
      <c r="B8" t="s">
        <v>37</v>
      </c>
      <c r="C8" t="s">
        <v>38</v>
      </c>
    </row>
    <row r="9" spans="1:3" ht="12.75">
      <c r="A9" t="s">
        <v>39</v>
      </c>
      <c r="B9" t="s">
        <v>40</v>
      </c>
      <c r="C9" t="s">
        <v>41</v>
      </c>
    </row>
    <row r="10" spans="1:3" ht="12.75">
      <c r="A10" t="s">
        <v>42</v>
      </c>
      <c r="B10" t="s">
        <v>43</v>
      </c>
      <c r="C10" t="s">
        <v>44</v>
      </c>
    </row>
    <row r="11" spans="1:3" ht="14.25">
      <c r="A11" t="s">
        <v>45</v>
      </c>
      <c r="B11" t="s">
        <v>46</v>
      </c>
      <c r="C11" t="s">
        <v>47</v>
      </c>
    </row>
    <row r="12" spans="1:3" ht="12.75">
      <c r="A12" t="s">
        <v>48</v>
      </c>
      <c r="B12" t="s">
        <v>49</v>
      </c>
      <c r="C12" t="s">
        <v>50</v>
      </c>
    </row>
    <row r="13" spans="1:3" ht="12.75">
      <c r="A13" t="s">
        <v>51</v>
      </c>
      <c r="B13" t="s">
        <v>52</v>
      </c>
      <c r="C13" t="s">
        <v>53</v>
      </c>
    </row>
    <row r="14" spans="1:3" ht="14.25">
      <c r="A14" t="s">
        <v>54</v>
      </c>
      <c r="B14" t="s">
        <v>55</v>
      </c>
      <c r="C14" t="s">
        <v>56</v>
      </c>
    </row>
    <row r="15" spans="1:3" ht="12.75">
      <c r="A15" t="s">
        <v>57</v>
      </c>
      <c r="B15" t="s">
        <v>58</v>
      </c>
      <c r="C15" t="s">
        <v>59</v>
      </c>
    </row>
    <row r="16" spans="1:3" ht="14.25">
      <c r="A16" t="s">
        <v>60</v>
      </c>
      <c r="B16" t="s">
        <v>61</v>
      </c>
      <c r="C16" t="s">
        <v>62</v>
      </c>
    </row>
    <row r="17" spans="1:3" ht="12.75">
      <c r="A17" t="s">
        <v>63</v>
      </c>
      <c r="B17" t="s">
        <v>64</v>
      </c>
      <c r="C17" t="s">
        <v>65</v>
      </c>
    </row>
    <row r="18" spans="1:3" ht="12.75">
      <c r="A18" t="s">
        <v>66</v>
      </c>
      <c r="B18" t="s">
        <v>64</v>
      </c>
      <c r="C18" t="s">
        <v>65</v>
      </c>
    </row>
    <row r="19" spans="1:3" ht="21" customHeight="1">
      <c r="A19" t="s">
        <v>67</v>
      </c>
      <c r="B19" t="s">
        <v>68</v>
      </c>
      <c r="C19" t="s">
        <v>69</v>
      </c>
    </row>
    <row r="21" spans="1:3" ht="12.75">
      <c r="A21" t="s">
        <v>70</v>
      </c>
      <c r="B21" t="s">
        <v>71</v>
      </c>
      <c r="C21" t="s">
        <v>72</v>
      </c>
    </row>
    <row r="22" spans="1:3" ht="12.75">
      <c r="A22" t="s">
        <v>73</v>
      </c>
      <c r="B22" t="s">
        <v>74</v>
      </c>
      <c r="C22" t="s">
        <v>75</v>
      </c>
    </row>
    <row r="23" spans="1:3" ht="12.75">
      <c r="A23" t="s">
        <v>76</v>
      </c>
      <c r="B23" t="s">
        <v>58</v>
      </c>
      <c r="C23" t="s">
        <v>77</v>
      </c>
    </row>
    <row r="24" spans="1:3" ht="14.25">
      <c r="A24" t="s">
        <v>78</v>
      </c>
      <c r="B24" t="s">
        <v>79</v>
      </c>
      <c r="C24" t="s">
        <v>80</v>
      </c>
    </row>
    <row r="25" spans="1:3" ht="12.75">
      <c r="A25" t="s">
        <v>81</v>
      </c>
      <c r="B25" t="s">
        <v>64</v>
      </c>
      <c r="C25" t="s">
        <v>82</v>
      </c>
    </row>
  </sheetData>
  <hyperlinks>
    <hyperlink ref="A2" r:id="rId1" display="http://www.unc.edu/~rowlett/units/dictB.html#barye"/>
    <hyperlink ref="C2" r:id="rId2" display="http://www.unc.edu/~rowlett/units/dictP.html#pascal"/>
    <hyperlink ref="A3" r:id="rId3" display="http://www.unc.edu/~rowlett/units/dictB.html#biot"/>
    <hyperlink ref="C3" r:id="rId4" display="http://www.unc.edu/~rowlett/units/dictA.html#ampere"/>
    <hyperlink ref="A4" r:id="rId5" display="http://www.unc.edu/~rowlett/units/dictC.html#calorie"/>
    <hyperlink ref="C4" r:id="rId6" display="http://www.unc.edu/~rowlett/units/dictJ.html#joule"/>
    <hyperlink ref="A5" r:id="rId7" display="http://www.unc.edu/~rowlett/units/dictD.html#darcy"/>
    <hyperlink ref="A6" r:id="rId8" display="http://www.unc.edu/~rowlett/units/dictD.html#debye"/>
    <hyperlink ref="A7" r:id="rId9" display="http://www.unc.edu/~rowlett/units/dictD.html#dyne"/>
    <hyperlink ref="C7" r:id="rId10" display="http://www.unc.edu/~rowlett/units/dictN.html#newton"/>
    <hyperlink ref="A8" r:id="rId11" display="http://www.unc.edu/~rowlett/units/dictE.html#emu"/>
    <hyperlink ref="A9" r:id="rId12" display="http://www.unc.edu/~rowlett/units/dictE.html#erg"/>
    <hyperlink ref="C9" r:id="rId13" display="http://www.unc.edu/~rowlett/units/dictJ.html#joule"/>
    <hyperlink ref="A10" r:id="rId14" display="http://www.unc.edu/~rowlett/units/dictF.html#franklin"/>
    <hyperlink ref="C10" r:id="rId15" display="http://www.unc.edu/~rowlett/units/dictC.html#coulomb"/>
    <hyperlink ref="A11" r:id="rId16" display="http://www.unc.edu/~rowlett/units/dictG.html#gal"/>
    <hyperlink ref="A12" r:id="rId17" display="http://www.unc.edu/~rowlett/units/dictG.html#gauss"/>
    <hyperlink ref="C12" r:id="rId18" display="http://www.unc.edu/~rowlett/units/dictT.html#tesla"/>
    <hyperlink ref="A13" r:id="rId19" display="http://www.unc.edu/~rowlett/units/dictG.html#gilbert"/>
    <hyperlink ref="C13" r:id="rId20" display="http://www.unc.edu/~rowlett/units/dictA.html#ampturn"/>
    <hyperlink ref="A14" r:id="rId21" display="http://www.unc.edu/~rowlett/units/dictK.html#kayser"/>
    <hyperlink ref="A15" r:id="rId22" display="http://www.unc.edu/~rowlett/units/dictL.html#lambert"/>
    <hyperlink ref="C15" r:id="rId23" display="http://www.unc.edu/~rowlett/units/dictC.html#candela"/>
    <hyperlink ref="A16" r:id="rId24" display="http://www.unc.edu/~rowlett/units/dictL.html#langley"/>
    <hyperlink ref="A17" r:id="rId25" display="http://www.unc.edu/~rowlett/units/dictL.html#line"/>
    <hyperlink ref="C17" r:id="rId26" display="http://www.unc.edu/~rowlett/units/dictW.html#weber"/>
    <hyperlink ref="A18" r:id="rId27" display="http://www.unc.edu/~rowlett/units/dictM.html#maxwell"/>
    <hyperlink ref="C18" r:id="rId28" display="http://www.unc.edu/~rowlett/units/dictW.html#weber"/>
    <hyperlink ref="A19" r:id="rId29" display="http://www.unc.edu/~rowlett/units/dictO.html#oersted"/>
    <hyperlink ref="C19" r:id="rId30" display="http://www.unc.edu/~rowlett/units/dictA.html#ampturn"/>
    <hyperlink ref="A21" r:id="rId31" display="http://www.unc.edu/~rowlett/units/dictP.html#phot"/>
    <hyperlink ref="C21" r:id="rId32" display="http://www.unc.edu/~rowlett/units/dictL.html#lux"/>
    <hyperlink ref="A22" r:id="rId33" display="http://www.unc.edu/~rowlett/units/dictP.html#poise"/>
    <hyperlink ref="C22" r:id="rId34" display="http://www.unc.edu/~rowlett/units/dictP.html#pascal"/>
    <hyperlink ref="A23" r:id="rId35" display="http://www.unc.edu/~rowlett/units/dictS.html#stilb"/>
    <hyperlink ref="C23" r:id="rId36" display="http://www.unc.edu/~rowlett/units/dictC.html#candela"/>
    <hyperlink ref="A24" r:id="rId37" display="http://www.unc.edu/~rowlett/units/dictS.html#stokes"/>
    <hyperlink ref="A25" r:id="rId38" display="http://www.unc.edu/~rowlett/units/dictU.html#magnetic_pole"/>
    <hyperlink ref="C25" r:id="rId39" display="http://www.unc.edu/~rowlett/units/dictW.html#weber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Charter House Enterprises,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Sutton</dc:creator>
  <cp:keywords/>
  <dc:description/>
  <cp:lastModifiedBy>Justin Sutton</cp:lastModifiedBy>
  <cp:lastPrinted>2002-10-15T20:54:32Z</cp:lastPrinted>
  <dcterms:created xsi:type="dcterms:W3CDTF">2002-10-15T20:32:15Z</dcterms:created>
  <dcterms:modified xsi:type="dcterms:W3CDTF">2011-05-27T17:57:40Z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